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ikawa Boating Club\Documents\Waikawa Boating Club\Sailing\Regatta 2018\RESULTS\Invitation Race\"/>
    </mc:Choice>
  </mc:AlternateContent>
  <bookViews>
    <workbookView xWindow="0" yWindow="0" windowWidth="15330" windowHeight="6150" activeTab="1"/>
  </bookViews>
  <sheets>
    <sheet name="Series Results 10" sheetId="5" r:id="rId1"/>
    <sheet name="Invitation Race" sheetId="8" r:id="rId2"/>
  </sheets>
  <definedNames>
    <definedName name="_xlnm.Print_Area" localSheetId="1">'Invitation Race'!$A$1:$K$62</definedName>
    <definedName name="_xlnm.Print_Area" localSheetId="0">'Series Results 10'!$A$1:$P$64</definedName>
  </definedNames>
  <calcPr calcId="162913"/>
</workbook>
</file>

<file path=xl/calcChain.xml><?xml version="1.0" encoding="utf-8"?>
<calcChain xmlns="http://schemas.openxmlformats.org/spreadsheetml/2006/main">
  <c r="J58" i="8" l="1"/>
  <c r="K58" i="8" s="1"/>
  <c r="J57" i="8"/>
  <c r="K57" i="8" s="1"/>
  <c r="J56" i="8"/>
  <c r="K56" i="8" s="1"/>
  <c r="J55" i="8"/>
  <c r="K55" i="8" s="1"/>
  <c r="J54" i="8"/>
  <c r="K54" i="8" s="1"/>
  <c r="J53" i="8"/>
  <c r="K53" i="8" s="1"/>
  <c r="J52" i="8"/>
  <c r="K52" i="8" s="1"/>
  <c r="J40" i="8"/>
  <c r="K40" i="8" s="1"/>
  <c r="J42" i="8"/>
  <c r="K42" i="8" s="1"/>
  <c r="J43" i="8"/>
  <c r="K43" i="8" s="1"/>
  <c r="J44" i="8"/>
  <c r="K44" i="8" s="1"/>
  <c r="J45" i="8"/>
  <c r="K45" i="8" s="1"/>
  <c r="J12" i="8"/>
  <c r="K12" i="8" s="1"/>
  <c r="J13" i="8"/>
  <c r="K13" i="8" s="1"/>
  <c r="J14" i="8"/>
  <c r="K14" i="8" s="1"/>
  <c r="J15" i="8"/>
  <c r="K15" i="8" s="1"/>
  <c r="J16" i="8"/>
  <c r="K16" i="8" s="1"/>
  <c r="J17" i="8"/>
  <c r="K17" i="8" s="1"/>
  <c r="H64" i="5" l="1"/>
  <c r="F64" i="5"/>
  <c r="G64" i="5"/>
  <c r="E64" i="5"/>
  <c r="H55" i="5"/>
  <c r="H59" i="5"/>
  <c r="H61" i="5"/>
  <c r="H54" i="5"/>
  <c r="H56" i="5"/>
  <c r="H62" i="5"/>
  <c r="H57" i="5"/>
  <c r="H51" i="5"/>
  <c r="G56" i="5"/>
  <c r="F56" i="5"/>
  <c r="G55" i="5"/>
  <c r="F55" i="5"/>
  <c r="G54" i="5"/>
  <c r="F54" i="5"/>
  <c r="F61" i="5"/>
  <c r="E59" i="5"/>
  <c r="F50" i="5"/>
  <c r="G60" i="5"/>
  <c r="G53" i="5"/>
  <c r="P64" i="5" l="1"/>
  <c r="P14" i="5" l="1"/>
  <c r="P13" i="5"/>
  <c r="P12" i="5"/>
  <c r="P11" i="5"/>
  <c r="P10" i="5"/>
  <c r="P9" i="5"/>
  <c r="P8" i="5"/>
  <c r="F17" i="5"/>
  <c r="P17" i="5" s="1"/>
  <c r="G16" i="5"/>
  <c r="P16" i="5" s="1"/>
  <c r="G15" i="5"/>
  <c r="F15" i="5"/>
  <c r="E18" i="5"/>
  <c r="P18" i="5" s="1"/>
  <c r="H63" i="5"/>
  <c r="H50" i="5"/>
  <c r="H58" i="5"/>
  <c r="H60" i="5"/>
  <c r="H37" i="5"/>
  <c r="G40" i="5"/>
  <c r="F40" i="5"/>
  <c r="E40" i="5"/>
  <c r="H41" i="5"/>
  <c r="H24" i="5"/>
  <c r="J27" i="8"/>
  <c r="K27" i="8" s="1"/>
  <c r="J9" i="8"/>
  <c r="K9" i="8" s="1"/>
  <c r="J36" i="8"/>
  <c r="K36" i="8" s="1"/>
  <c r="J41" i="8"/>
  <c r="K41" i="8" s="1"/>
  <c r="P55" i="5" l="1"/>
  <c r="P40" i="5"/>
  <c r="G34" i="5"/>
  <c r="G41" i="5"/>
  <c r="F38" i="5"/>
  <c r="E38" i="5"/>
  <c r="J26" i="8"/>
  <c r="K26" i="8" s="1"/>
  <c r="F41" i="5"/>
  <c r="F37" i="5"/>
  <c r="E35" i="5"/>
  <c r="P35" i="5" s="1"/>
  <c r="P59" i="5"/>
  <c r="P61" i="5"/>
  <c r="E33" i="5"/>
  <c r="P33" i="5" s="1"/>
  <c r="P53" i="5"/>
  <c r="P38" i="5" l="1"/>
  <c r="J39" i="8"/>
  <c r="K39" i="8" s="1"/>
  <c r="J29" i="8"/>
  <c r="K29" i="8" s="1"/>
  <c r="J25" i="8"/>
  <c r="K25" i="8" s="1"/>
  <c r="J37" i="8" l="1"/>
  <c r="K37" i="8" s="1"/>
  <c r="J38" i="8"/>
  <c r="K38" i="8" s="1"/>
  <c r="P6" i="5"/>
  <c r="P7" i="5"/>
  <c r="P15" i="5"/>
  <c r="P32" i="5"/>
  <c r="P29" i="5"/>
  <c r="P31" i="5"/>
  <c r="P27" i="5"/>
  <c r="P26" i="5"/>
  <c r="P25" i="5"/>
  <c r="P34" i="5"/>
  <c r="P28" i="5"/>
  <c r="P37" i="5"/>
  <c r="P30" i="5"/>
  <c r="P36" i="5"/>
  <c r="P39" i="5"/>
  <c r="P41" i="5"/>
  <c r="P24" i="5"/>
  <c r="P48" i="5"/>
  <c r="P57" i="5"/>
  <c r="P51" i="5"/>
  <c r="P60" i="5"/>
  <c r="P49" i="5"/>
  <c r="P62" i="5"/>
  <c r="P50" i="5"/>
  <c r="P58" i="5"/>
  <c r="P52" i="5"/>
  <c r="P63" i="5"/>
  <c r="P54" i="5"/>
  <c r="P56" i="5"/>
  <c r="P47" i="5"/>
  <c r="L42" i="8" l="1"/>
  <c r="L38" i="8"/>
  <c r="L41" i="8"/>
  <c r="L39" i="8"/>
  <c r="L43" i="8"/>
  <c r="L40" i="8"/>
  <c r="L37" i="8"/>
  <c r="J30" i="8"/>
  <c r="K30" i="8" s="1"/>
  <c r="J28" i="8"/>
  <c r="K28" i="8" s="1"/>
  <c r="J11" i="8" l="1"/>
  <c r="K11" i="8" s="1"/>
  <c r="J10" i="8"/>
  <c r="K10" i="8" s="1"/>
</calcChain>
</file>

<file path=xl/sharedStrings.xml><?xml version="1.0" encoding="utf-8"?>
<sst xmlns="http://schemas.openxmlformats.org/spreadsheetml/2006/main" count="186" uniqueCount="94">
  <si>
    <t>Yacht</t>
  </si>
  <si>
    <t>Handicap</t>
  </si>
  <si>
    <t>Imagine It</t>
  </si>
  <si>
    <t>Settimio</t>
  </si>
  <si>
    <t>Total</t>
  </si>
  <si>
    <t>Elapsed</t>
  </si>
  <si>
    <t>Position</t>
  </si>
  <si>
    <t>Number</t>
  </si>
  <si>
    <t>Division 1</t>
  </si>
  <si>
    <t>Division 3</t>
  </si>
  <si>
    <t>Division 2</t>
  </si>
  <si>
    <t xml:space="preserve">Adjusted </t>
  </si>
  <si>
    <t>Corrected</t>
  </si>
  <si>
    <t>Sirrah</t>
  </si>
  <si>
    <t>Acquiesce</t>
  </si>
  <si>
    <t>Race :</t>
  </si>
  <si>
    <t>Entertainer</t>
  </si>
  <si>
    <t>Time</t>
  </si>
  <si>
    <t>Excel</t>
  </si>
  <si>
    <t>Rapport</t>
  </si>
  <si>
    <t xml:space="preserve">                                                                                                                </t>
  </si>
  <si>
    <t>Slingshot</t>
  </si>
  <si>
    <t>Paperchase</t>
  </si>
  <si>
    <t>Bluebird</t>
  </si>
  <si>
    <t>Fame</t>
  </si>
  <si>
    <t>Joint Effort</t>
  </si>
  <si>
    <t>Flying Tiger</t>
  </si>
  <si>
    <t>Khamsin</t>
  </si>
  <si>
    <t>Midnight</t>
  </si>
  <si>
    <t>Blaze Away</t>
  </si>
  <si>
    <t>Supertramp</t>
  </si>
  <si>
    <t>Northern Rebel</t>
  </si>
  <si>
    <t xml:space="preserve"> </t>
  </si>
  <si>
    <t>Olmari</t>
  </si>
  <si>
    <t>High Voltage</t>
  </si>
  <si>
    <t>Acamar</t>
  </si>
  <si>
    <t>Bavaria</t>
  </si>
  <si>
    <t>Honk n Jack</t>
  </si>
  <si>
    <t>High Society</t>
  </si>
  <si>
    <t>Ricochet</t>
  </si>
  <si>
    <t>Drinks Trolley</t>
  </si>
  <si>
    <t>Global</t>
  </si>
  <si>
    <t>Satellite Spy</t>
  </si>
  <si>
    <t>On Appro</t>
  </si>
  <si>
    <t>Family Affair</t>
  </si>
  <si>
    <t>That’s Amore</t>
  </si>
  <si>
    <t>Spiro</t>
  </si>
  <si>
    <t>Satu</t>
  </si>
  <si>
    <t>Bump n Grind</t>
  </si>
  <si>
    <t>Manaroa</t>
  </si>
  <si>
    <t>Raconteur</t>
  </si>
  <si>
    <t>Reotahi</t>
  </si>
  <si>
    <t>Sea Fox</t>
  </si>
  <si>
    <t>Third Wave</t>
  </si>
  <si>
    <t>dnc =</t>
  </si>
  <si>
    <t xml:space="preserve">dnc = </t>
  </si>
  <si>
    <t>Flying Fox</t>
  </si>
  <si>
    <t>Prime Suspect</t>
  </si>
  <si>
    <t>Playwright</t>
  </si>
  <si>
    <t>Freaky</t>
  </si>
  <si>
    <t>Crossfire III</t>
  </si>
  <si>
    <t>Concerto II</t>
  </si>
  <si>
    <t>Moonspinner II</t>
  </si>
  <si>
    <t>MARLBOROUGH SOUNDS MARINAS SPRING TWILIGHT SERIES  2017</t>
  </si>
  <si>
    <t>Sail</t>
  </si>
  <si>
    <t>Start</t>
  </si>
  <si>
    <t>Finish</t>
  </si>
  <si>
    <t>D'Edge</t>
  </si>
  <si>
    <t>dnf R3=</t>
  </si>
  <si>
    <t>MacIntosh</t>
  </si>
  <si>
    <t>dnf</t>
  </si>
  <si>
    <t>dnfR4=</t>
  </si>
  <si>
    <t>Pipe amDre</t>
  </si>
  <si>
    <t>Simply Irresistible</t>
  </si>
  <si>
    <t>Loco</t>
  </si>
  <si>
    <t>Future Feedback</t>
  </si>
  <si>
    <t>Oldsmobile</t>
  </si>
  <si>
    <t>Blackout</t>
  </si>
  <si>
    <t>Jive Talkin</t>
  </si>
  <si>
    <t>Whistler III</t>
  </si>
  <si>
    <t>Legacy 2</t>
  </si>
  <si>
    <t>Division 4</t>
  </si>
  <si>
    <t>Imagine it</t>
  </si>
  <si>
    <t>That's Amore</t>
  </si>
  <si>
    <t>Irish Mist</t>
  </si>
  <si>
    <t>DNF</t>
  </si>
  <si>
    <t>Division 5</t>
  </si>
  <si>
    <t>Waipunga 2</t>
  </si>
  <si>
    <t>Welcome Home</t>
  </si>
  <si>
    <t>Crossfire</t>
  </si>
  <si>
    <t>Rival</t>
  </si>
  <si>
    <t>Findhorn</t>
  </si>
  <si>
    <t>New Year Regatta Invitation Race 2018</t>
  </si>
  <si>
    <t>Invitation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</si>
</sst>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hh:mm:ss;@"/>
    <numFmt numFmtId="168" formatCode="d/mm/yyyy;@"/>
    <numFmt numFmtId="169" formatCode="[$-F400]h:mm:ss\ AM/PM"/>
    <numFmt numFmtId="170" formatCode="h:mm:ss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left" vertical="center"/>
    </xf>
    <xf numFmtId="168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16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  <xf numFmtId="167" fontId="12" fillId="0" borderId="0" xfId="0" applyNumberFormat="1" applyFont="1" applyAlignment="1">
      <alignment horizontal="center" vertical="center"/>
    </xf>
    <xf numFmtId="167" fontId="9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31"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2" formatCode="&quot;dnf&quot;"/>
    </dxf>
    <dxf>
      <numFmt numFmtId="172" formatCode="&quot;dnf&quot;"/>
    </dxf>
    <dxf>
      <numFmt numFmtId="171" formatCode="&quot;dnc&quot;"/>
    </dxf>
    <dxf>
      <numFmt numFmtId="171" formatCode="&quot;dnc&quot;"/>
    </dxf>
    <dxf>
      <numFmt numFmtId="172" formatCode="&quot;dnf&quot;"/>
    </dxf>
    <dxf>
      <numFmt numFmtId="171" formatCode="&quot;dnc&quot;"/>
    </dxf>
    <dxf>
      <numFmt numFmtId="171" formatCode="&quot;dnc&quot;"/>
    </dxf>
    <dxf>
      <numFmt numFmtId="171" formatCode="&quot;dnc&quot;"/>
    </dxf>
    <dxf>
      <numFmt numFmtId="171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Normal="100" workbookViewId="0">
      <pane ySplit="1" topLeftCell="A2" activePane="bottomLeft" state="frozen"/>
      <selection pane="bottomLeft" activeCell="M58" sqref="M58"/>
    </sheetView>
  </sheetViews>
  <sheetFormatPr defaultRowHeight="18.75" x14ac:dyDescent="0.3"/>
  <cols>
    <col min="1" max="1" width="6.85546875" style="5" customWidth="1"/>
    <col min="2" max="2" width="11.28515625" style="2" bestFit="1" customWidth="1"/>
    <col min="3" max="3" width="19.28515625" style="7" bestFit="1" customWidth="1"/>
    <col min="4" max="4" width="2.140625" style="1" customWidth="1"/>
    <col min="5" max="14" width="6.28515625" style="2" customWidth="1"/>
    <col min="15" max="15" width="6.28515625" style="1" customWidth="1"/>
    <col min="16" max="16" width="7.42578125" style="5" bestFit="1" customWidth="1"/>
    <col min="17" max="18" width="9.140625" style="1"/>
    <col min="19" max="19" width="9.5703125" style="1" bestFit="1" customWidth="1"/>
    <col min="20" max="16384" width="9.140625" style="1"/>
  </cols>
  <sheetData>
    <row r="1" spans="1:20" ht="23.25" customHeight="1" x14ac:dyDescent="0.45">
      <c r="A1" s="67" t="s">
        <v>63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2"/>
    </row>
    <row r="2" spans="1:20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2"/>
    </row>
    <row r="3" spans="1:20" s="3" customFormat="1" ht="21" x14ac:dyDescent="0.35">
      <c r="A3" s="59"/>
      <c r="B3" s="30"/>
      <c r="C3" s="60" t="s">
        <v>8</v>
      </c>
      <c r="D3" s="30"/>
      <c r="E3" s="30" t="s">
        <v>15</v>
      </c>
      <c r="F3" s="30"/>
      <c r="G3" s="30"/>
      <c r="H3" s="30"/>
      <c r="I3" s="30"/>
      <c r="J3" s="30"/>
      <c r="K3" s="30"/>
      <c r="L3" s="30"/>
      <c r="M3" s="30"/>
      <c r="N3" s="30"/>
      <c r="O3" s="31"/>
      <c r="P3" s="61"/>
    </row>
    <row r="4" spans="1:20" s="3" customFormat="1" ht="21" x14ac:dyDescent="0.35">
      <c r="A4" s="59"/>
      <c r="B4" s="30" t="s">
        <v>7</v>
      </c>
      <c r="C4" s="30" t="s">
        <v>0</v>
      </c>
      <c r="D4" s="30"/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  <c r="L4" s="30">
        <v>8</v>
      </c>
      <c r="M4" s="30">
        <v>9</v>
      </c>
      <c r="N4" s="30">
        <v>10</v>
      </c>
      <c r="O4" s="31"/>
      <c r="P4" s="59" t="s">
        <v>4</v>
      </c>
    </row>
    <row r="5" spans="1:20" ht="21" x14ac:dyDescent="0.35">
      <c r="A5" s="59"/>
      <c r="B5" s="30"/>
      <c r="C5" s="33"/>
      <c r="D5" s="30"/>
      <c r="E5" s="62"/>
      <c r="F5" s="30"/>
      <c r="G5" s="30"/>
      <c r="H5" s="30"/>
      <c r="I5" s="30"/>
      <c r="J5" s="30"/>
      <c r="K5" s="30"/>
      <c r="L5" s="30"/>
      <c r="M5" s="30"/>
      <c r="N5" s="30"/>
      <c r="O5" s="31"/>
      <c r="P5" s="63"/>
      <c r="S5" s="3"/>
      <c r="T5" s="3"/>
    </row>
    <row r="6" spans="1:20" ht="21" customHeight="1" x14ac:dyDescent="0.35">
      <c r="A6" s="59">
        <v>1</v>
      </c>
      <c r="B6" s="28">
        <v>6162</v>
      </c>
      <c r="C6" s="29" t="s">
        <v>42</v>
      </c>
      <c r="D6" s="31"/>
      <c r="E6" s="64">
        <v>2</v>
      </c>
      <c r="F6" s="64">
        <v>4</v>
      </c>
      <c r="G6" s="64">
        <v>7</v>
      </c>
      <c r="H6" s="65">
        <v>2</v>
      </c>
      <c r="I6" s="65"/>
      <c r="J6" s="65"/>
      <c r="K6" s="65"/>
      <c r="L6" s="65"/>
      <c r="M6" s="65"/>
      <c r="N6" s="65"/>
      <c r="O6" s="65"/>
      <c r="P6" s="63">
        <f>SUM(E6:N6)</f>
        <v>15</v>
      </c>
      <c r="Q6" s="2"/>
      <c r="R6" s="3" t="s">
        <v>54</v>
      </c>
      <c r="S6" s="3">
        <v>14</v>
      </c>
    </row>
    <row r="7" spans="1:20" ht="21" customHeight="1" x14ac:dyDescent="0.35">
      <c r="A7" s="59">
        <v>2</v>
      </c>
      <c r="B7" s="27">
        <v>8915</v>
      </c>
      <c r="C7" s="29" t="s">
        <v>31</v>
      </c>
      <c r="D7" s="31"/>
      <c r="E7" s="64">
        <v>6</v>
      </c>
      <c r="F7" s="64">
        <v>2</v>
      </c>
      <c r="G7" s="64">
        <v>10</v>
      </c>
      <c r="H7" s="64">
        <v>3</v>
      </c>
      <c r="I7" s="30"/>
      <c r="J7" s="30"/>
      <c r="K7" s="30"/>
      <c r="L7" s="30"/>
      <c r="M7" s="30"/>
      <c r="N7" s="30"/>
      <c r="O7" s="65"/>
      <c r="P7" s="63">
        <f>SUM(E7:N7)</f>
        <v>21</v>
      </c>
      <c r="Q7" s="2"/>
      <c r="R7" s="3" t="s">
        <v>71</v>
      </c>
      <c r="S7" s="3">
        <v>14</v>
      </c>
    </row>
    <row r="8" spans="1:20" ht="21" customHeight="1" x14ac:dyDescent="0.35">
      <c r="A8" s="59">
        <v>3</v>
      </c>
      <c r="B8" s="28">
        <v>6962</v>
      </c>
      <c r="C8" s="29" t="s">
        <v>34</v>
      </c>
      <c r="D8" s="31"/>
      <c r="E8" s="64">
        <v>4</v>
      </c>
      <c r="F8" s="64">
        <v>3</v>
      </c>
      <c r="G8" s="64">
        <v>2</v>
      </c>
      <c r="H8" s="64" t="s">
        <v>70</v>
      </c>
      <c r="I8" s="30"/>
      <c r="J8" s="30"/>
      <c r="K8" s="30"/>
      <c r="L8" s="30"/>
      <c r="M8" s="30"/>
      <c r="N8" s="30"/>
      <c r="O8" s="65"/>
      <c r="P8" s="63">
        <f t="shared" ref="P8:P14" si="0">SUM(E8:N8)+14</f>
        <v>23</v>
      </c>
      <c r="Q8" s="2"/>
      <c r="R8" s="3"/>
      <c r="S8" s="3"/>
    </row>
    <row r="9" spans="1:20" ht="21" customHeight="1" x14ac:dyDescent="0.35">
      <c r="A9" s="59">
        <v>4</v>
      </c>
      <c r="B9" s="27">
        <v>9310</v>
      </c>
      <c r="C9" s="29" t="s">
        <v>27</v>
      </c>
      <c r="D9" s="31"/>
      <c r="E9" s="64">
        <v>1</v>
      </c>
      <c r="F9" s="64">
        <v>10</v>
      </c>
      <c r="G9" s="64">
        <v>1</v>
      </c>
      <c r="H9" s="64" t="s">
        <v>70</v>
      </c>
      <c r="I9" s="64"/>
      <c r="J9" s="30"/>
      <c r="K9" s="30"/>
      <c r="L9" s="30"/>
      <c r="M9" s="30"/>
      <c r="N9" s="30"/>
      <c r="O9" s="65"/>
      <c r="P9" s="63">
        <f t="shared" si="0"/>
        <v>26</v>
      </c>
      <c r="Q9" s="2"/>
      <c r="R9" s="3"/>
      <c r="S9" s="3"/>
    </row>
    <row r="10" spans="1:20" ht="21" customHeight="1" x14ac:dyDescent="0.35">
      <c r="A10" s="59">
        <v>5</v>
      </c>
      <c r="B10" s="27">
        <v>55055</v>
      </c>
      <c r="C10" s="29" t="s">
        <v>23</v>
      </c>
      <c r="D10" s="31"/>
      <c r="E10" s="64">
        <v>3</v>
      </c>
      <c r="F10" s="64">
        <v>5</v>
      </c>
      <c r="G10" s="64">
        <v>8</v>
      </c>
      <c r="H10" s="64" t="s">
        <v>70</v>
      </c>
      <c r="I10" s="64"/>
      <c r="J10" s="64"/>
      <c r="K10" s="64"/>
      <c r="L10" s="64"/>
      <c r="M10" s="64"/>
      <c r="N10" s="64"/>
      <c r="O10" s="31"/>
      <c r="P10" s="63">
        <f t="shared" si="0"/>
        <v>30</v>
      </c>
      <c r="Q10" s="2"/>
      <c r="R10" s="3"/>
      <c r="S10" s="3"/>
    </row>
    <row r="11" spans="1:20" ht="21" customHeight="1" x14ac:dyDescent="0.35">
      <c r="A11" s="59">
        <v>6</v>
      </c>
      <c r="B11" s="28">
        <v>8357</v>
      </c>
      <c r="C11" s="29" t="s">
        <v>28</v>
      </c>
      <c r="D11" s="31"/>
      <c r="E11" s="64">
        <v>5</v>
      </c>
      <c r="F11" s="64">
        <v>7</v>
      </c>
      <c r="G11" s="64">
        <v>5</v>
      </c>
      <c r="H11" s="64" t="s">
        <v>70</v>
      </c>
      <c r="I11" s="64"/>
      <c r="J11" s="64"/>
      <c r="K11" s="64"/>
      <c r="L11" s="64"/>
      <c r="M11" s="64"/>
      <c r="N11" s="64"/>
      <c r="O11" s="65"/>
      <c r="P11" s="63">
        <f t="shared" si="0"/>
        <v>31</v>
      </c>
      <c r="Q11" s="2"/>
      <c r="R11" s="3"/>
      <c r="S11" s="3"/>
    </row>
    <row r="12" spans="1:20" s="3" customFormat="1" ht="21" customHeight="1" x14ac:dyDescent="0.35">
      <c r="A12" s="59">
        <v>7</v>
      </c>
      <c r="B12" s="28">
        <v>9462</v>
      </c>
      <c r="C12" s="29" t="s">
        <v>26</v>
      </c>
      <c r="D12" s="31"/>
      <c r="E12" s="64">
        <v>8</v>
      </c>
      <c r="F12" s="64">
        <v>1</v>
      </c>
      <c r="G12" s="64">
        <v>11</v>
      </c>
      <c r="H12" s="64" t="s">
        <v>70</v>
      </c>
      <c r="I12" s="65"/>
      <c r="J12" s="64"/>
      <c r="K12" s="64"/>
      <c r="L12" s="64"/>
      <c r="M12" s="64"/>
      <c r="N12" s="64"/>
      <c r="O12" s="65"/>
      <c r="P12" s="63">
        <f t="shared" si="0"/>
        <v>34</v>
      </c>
      <c r="Q12" s="6"/>
    </row>
    <row r="13" spans="1:20" s="3" customFormat="1" ht="21" customHeight="1" x14ac:dyDescent="0.35">
      <c r="A13" s="59">
        <v>8</v>
      </c>
      <c r="B13" s="28">
        <v>8737</v>
      </c>
      <c r="C13" s="29" t="s">
        <v>40</v>
      </c>
      <c r="D13" s="31"/>
      <c r="E13" s="64">
        <v>9</v>
      </c>
      <c r="F13" s="64">
        <v>11</v>
      </c>
      <c r="G13" s="64">
        <v>3</v>
      </c>
      <c r="H13" s="64" t="s">
        <v>70</v>
      </c>
      <c r="I13" s="64"/>
      <c r="J13" s="64"/>
      <c r="K13" s="64"/>
      <c r="L13" s="64"/>
      <c r="M13" s="64"/>
      <c r="N13" s="64"/>
      <c r="O13" s="65"/>
      <c r="P13" s="63">
        <f t="shared" si="0"/>
        <v>37</v>
      </c>
    </row>
    <row r="14" spans="1:20" s="3" customFormat="1" ht="21" x14ac:dyDescent="0.35">
      <c r="A14" s="59">
        <v>9</v>
      </c>
      <c r="B14" s="28">
        <v>9619</v>
      </c>
      <c r="C14" s="29" t="s">
        <v>45</v>
      </c>
      <c r="D14" s="31"/>
      <c r="E14" s="64">
        <v>11</v>
      </c>
      <c r="F14" s="64">
        <v>9</v>
      </c>
      <c r="G14" s="64">
        <v>6</v>
      </c>
      <c r="H14" s="64" t="s">
        <v>70</v>
      </c>
      <c r="I14" s="64"/>
      <c r="J14" s="64"/>
      <c r="K14" s="64"/>
      <c r="L14" s="64"/>
      <c r="M14" s="30"/>
      <c r="N14" s="64"/>
      <c r="O14" s="65"/>
      <c r="P14" s="63">
        <f t="shared" si="0"/>
        <v>40</v>
      </c>
    </row>
    <row r="15" spans="1:20" s="3" customFormat="1" ht="21" x14ac:dyDescent="0.35">
      <c r="A15" s="59">
        <v>10</v>
      </c>
      <c r="B15" s="28">
        <v>4155</v>
      </c>
      <c r="C15" s="29" t="s">
        <v>37</v>
      </c>
      <c r="D15" s="31"/>
      <c r="E15" s="64">
        <v>12</v>
      </c>
      <c r="F15" s="64">
        <f t="shared" ref="F15:G15" si="1">$S$6</f>
        <v>14</v>
      </c>
      <c r="G15" s="64">
        <f t="shared" si="1"/>
        <v>14</v>
      </c>
      <c r="H15" s="64">
        <v>1</v>
      </c>
      <c r="I15" s="64"/>
      <c r="J15" s="64"/>
      <c r="K15" s="64"/>
      <c r="L15" s="64"/>
      <c r="M15" s="64"/>
      <c r="N15" s="64"/>
      <c r="O15" s="65"/>
      <c r="P15" s="63">
        <f>SUM(E15:N15)</f>
        <v>41</v>
      </c>
    </row>
    <row r="16" spans="1:20" s="3" customFormat="1" ht="21" x14ac:dyDescent="0.35">
      <c r="A16" s="59">
        <v>11</v>
      </c>
      <c r="B16" s="28">
        <v>5103</v>
      </c>
      <c r="C16" s="29" t="s">
        <v>38</v>
      </c>
      <c r="D16" s="31"/>
      <c r="E16" s="64">
        <v>7</v>
      </c>
      <c r="F16" s="64">
        <v>6</v>
      </c>
      <c r="G16" s="64">
        <f>$S$6</f>
        <v>14</v>
      </c>
      <c r="H16" s="64" t="s">
        <v>70</v>
      </c>
      <c r="I16" s="30"/>
      <c r="J16" s="64"/>
      <c r="K16" s="64"/>
      <c r="L16" s="64"/>
      <c r="M16" s="64"/>
      <c r="N16" s="64"/>
      <c r="O16" s="65"/>
      <c r="P16" s="63">
        <f>SUM(E16:N16)+14</f>
        <v>41</v>
      </c>
    </row>
    <row r="17" spans="1:19" s="3" customFormat="1" ht="21" x14ac:dyDescent="0.35">
      <c r="A17" s="59">
        <v>12</v>
      </c>
      <c r="B17" s="28">
        <v>9367</v>
      </c>
      <c r="C17" s="29" t="s">
        <v>41</v>
      </c>
      <c r="D17" s="31"/>
      <c r="E17" s="64">
        <v>10</v>
      </c>
      <c r="F17" s="64">
        <f>$S$6</f>
        <v>14</v>
      </c>
      <c r="G17" s="64">
        <v>4</v>
      </c>
      <c r="H17" s="64" t="s">
        <v>70</v>
      </c>
      <c r="I17" s="64"/>
      <c r="J17" s="64"/>
      <c r="K17" s="64"/>
      <c r="L17" s="64"/>
      <c r="M17" s="64"/>
      <c r="N17" s="64"/>
      <c r="O17" s="65"/>
      <c r="P17" s="63">
        <f>SUM(E17:N17)+14</f>
        <v>42</v>
      </c>
    </row>
    <row r="18" spans="1:19" s="3" customFormat="1" ht="21" x14ac:dyDescent="0.35">
      <c r="A18" s="59">
        <v>13</v>
      </c>
      <c r="B18" s="28">
        <v>4465</v>
      </c>
      <c r="C18" s="29" t="s">
        <v>56</v>
      </c>
      <c r="D18" s="31"/>
      <c r="E18" s="64">
        <f>$S$6</f>
        <v>14</v>
      </c>
      <c r="F18" s="30">
        <v>8</v>
      </c>
      <c r="G18" s="30">
        <v>9</v>
      </c>
      <c r="H18" s="64" t="s">
        <v>70</v>
      </c>
      <c r="I18" s="64"/>
      <c r="J18" s="64"/>
      <c r="K18" s="64"/>
      <c r="L18" s="64"/>
      <c r="M18" s="64"/>
      <c r="N18" s="64"/>
      <c r="O18" s="65"/>
      <c r="P18" s="63">
        <f>SUM(E18:N18)+14</f>
        <v>45</v>
      </c>
    </row>
    <row r="19" spans="1:19" s="3" customFormat="1" ht="21" x14ac:dyDescent="0.35">
      <c r="A19" s="59"/>
      <c r="B19" s="28"/>
      <c r="C19" s="29"/>
      <c r="D19" s="31"/>
      <c r="E19" s="30"/>
      <c r="F19" s="64"/>
      <c r="G19" s="64"/>
      <c r="H19" s="64"/>
      <c r="I19" s="64"/>
      <c r="J19" s="64"/>
      <c r="K19" s="30"/>
      <c r="L19" s="64"/>
      <c r="M19" s="64"/>
      <c r="N19" s="64"/>
      <c r="O19" s="65"/>
      <c r="P19" s="63"/>
    </row>
    <row r="20" spans="1:19" s="3" customFormat="1" ht="21" x14ac:dyDescent="0.35">
      <c r="A20" s="59"/>
      <c r="B20" s="30"/>
      <c r="C20" s="33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63"/>
    </row>
    <row r="21" spans="1:19" s="3" customFormat="1" ht="21" x14ac:dyDescent="0.35">
      <c r="A21" s="59"/>
      <c r="B21" s="30"/>
      <c r="C21" s="60" t="s">
        <v>10</v>
      </c>
      <c r="D21" s="30"/>
      <c r="E21" s="30" t="s">
        <v>15</v>
      </c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63"/>
    </row>
    <row r="22" spans="1:19" s="3" customFormat="1" ht="21" x14ac:dyDescent="0.35">
      <c r="A22" s="59"/>
      <c r="B22" s="30" t="s">
        <v>7</v>
      </c>
      <c r="C22" s="30" t="s">
        <v>0</v>
      </c>
      <c r="D22" s="30"/>
      <c r="E22" s="30">
        <v>1</v>
      </c>
      <c r="F22" s="30">
        <v>2</v>
      </c>
      <c r="G22" s="30">
        <v>3</v>
      </c>
      <c r="H22" s="30">
        <v>4</v>
      </c>
      <c r="I22" s="30">
        <v>5</v>
      </c>
      <c r="J22" s="30">
        <v>6</v>
      </c>
      <c r="K22" s="30">
        <v>7</v>
      </c>
      <c r="L22" s="30">
        <v>8</v>
      </c>
      <c r="M22" s="30">
        <v>9</v>
      </c>
      <c r="N22" s="30">
        <v>10</v>
      </c>
      <c r="O22" s="31"/>
      <c r="P22" s="59" t="s">
        <v>4</v>
      </c>
    </row>
    <row r="23" spans="1:19" s="3" customFormat="1" ht="21" x14ac:dyDescent="0.35">
      <c r="A23" s="59"/>
      <c r="B23" s="30"/>
      <c r="C23" s="33"/>
      <c r="D23" s="30"/>
      <c r="E23" s="62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63"/>
    </row>
    <row r="24" spans="1:19" s="3" customFormat="1" ht="21" x14ac:dyDescent="0.35">
      <c r="A24" s="59">
        <v>1</v>
      </c>
      <c r="B24" s="30">
        <v>9476</v>
      </c>
      <c r="C24" s="31" t="s">
        <v>43</v>
      </c>
      <c r="D24" s="31"/>
      <c r="E24" s="65">
        <v>1</v>
      </c>
      <c r="F24" s="64">
        <v>3</v>
      </c>
      <c r="G24" s="65">
        <v>1</v>
      </c>
      <c r="H24" s="65">
        <f>$S$24</f>
        <v>19</v>
      </c>
      <c r="I24" s="65"/>
      <c r="J24" s="65"/>
      <c r="K24" s="65"/>
      <c r="L24" s="65"/>
      <c r="M24" s="65"/>
      <c r="N24" s="65"/>
      <c r="O24" s="65"/>
      <c r="P24" s="63">
        <f t="shared" ref="P24:P41" si="2">SUM(E24:N24)</f>
        <v>24</v>
      </c>
      <c r="R24" s="3" t="s">
        <v>55</v>
      </c>
      <c r="S24" s="3">
        <v>19</v>
      </c>
    </row>
    <row r="25" spans="1:19" s="3" customFormat="1" ht="21" x14ac:dyDescent="0.35">
      <c r="A25" s="59">
        <v>2</v>
      </c>
      <c r="B25" s="30">
        <v>4816</v>
      </c>
      <c r="C25" s="31" t="s">
        <v>21</v>
      </c>
      <c r="D25" s="31"/>
      <c r="E25" s="65">
        <v>7</v>
      </c>
      <c r="F25" s="65">
        <v>1</v>
      </c>
      <c r="G25" s="65">
        <v>6</v>
      </c>
      <c r="H25" s="65">
        <v>10</v>
      </c>
      <c r="I25" s="65"/>
      <c r="J25" s="65"/>
      <c r="K25" s="65"/>
      <c r="L25" s="65"/>
      <c r="M25" s="65"/>
      <c r="N25" s="65"/>
      <c r="O25" s="65"/>
      <c r="P25" s="63">
        <f t="shared" si="2"/>
        <v>24</v>
      </c>
      <c r="R25" s="3" t="s">
        <v>71</v>
      </c>
      <c r="S25" s="3">
        <v>17</v>
      </c>
    </row>
    <row r="26" spans="1:19" s="3" customFormat="1" ht="21" x14ac:dyDescent="0.35">
      <c r="A26" s="59">
        <v>3</v>
      </c>
      <c r="B26" s="28">
        <v>1962</v>
      </c>
      <c r="C26" s="32" t="s">
        <v>3</v>
      </c>
      <c r="D26" s="31"/>
      <c r="E26" s="65">
        <v>6</v>
      </c>
      <c r="F26" s="65">
        <v>4</v>
      </c>
      <c r="G26" s="65">
        <v>9</v>
      </c>
      <c r="H26" s="65">
        <v>8</v>
      </c>
      <c r="I26" s="65"/>
      <c r="J26" s="65"/>
      <c r="K26" s="30"/>
      <c r="L26" s="30"/>
      <c r="M26" s="30"/>
      <c r="N26" s="30"/>
      <c r="O26" s="31"/>
      <c r="P26" s="63">
        <f t="shared" si="2"/>
        <v>27</v>
      </c>
    </row>
    <row r="27" spans="1:19" s="3" customFormat="1" ht="21" x14ac:dyDescent="0.35">
      <c r="A27" s="59">
        <v>4</v>
      </c>
      <c r="B27" s="28">
        <v>4804</v>
      </c>
      <c r="C27" s="32" t="s">
        <v>19</v>
      </c>
      <c r="D27" s="31"/>
      <c r="E27" s="65">
        <v>5</v>
      </c>
      <c r="F27" s="65">
        <v>12</v>
      </c>
      <c r="G27" s="65">
        <v>5</v>
      </c>
      <c r="H27" s="65">
        <v>7</v>
      </c>
      <c r="I27" s="65"/>
      <c r="J27" s="65"/>
      <c r="K27" s="65"/>
      <c r="L27" s="65"/>
      <c r="M27" s="65"/>
      <c r="N27" s="65"/>
      <c r="O27" s="65"/>
      <c r="P27" s="63">
        <f t="shared" si="2"/>
        <v>29</v>
      </c>
    </row>
    <row r="28" spans="1:19" s="3" customFormat="1" ht="21" x14ac:dyDescent="0.35">
      <c r="A28" s="59">
        <v>5</v>
      </c>
      <c r="B28" s="30">
        <v>5773</v>
      </c>
      <c r="C28" s="31" t="s">
        <v>25</v>
      </c>
      <c r="D28" s="31"/>
      <c r="E28" s="65">
        <v>9</v>
      </c>
      <c r="F28" s="65">
        <v>6</v>
      </c>
      <c r="G28" s="65">
        <v>8</v>
      </c>
      <c r="H28" s="65">
        <v>6</v>
      </c>
      <c r="I28" s="65"/>
      <c r="J28" s="65"/>
      <c r="K28" s="65"/>
      <c r="L28" s="65"/>
      <c r="M28" s="65"/>
      <c r="N28" s="65"/>
      <c r="O28" s="65"/>
      <c r="P28" s="63">
        <f t="shared" si="2"/>
        <v>29</v>
      </c>
    </row>
    <row r="29" spans="1:19" s="3" customFormat="1" ht="21" x14ac:dyDescent="0.35">
      <c r="A29" s="59">
        <v>6</v>
      </c>
      <c r="B29" s="28">
        <v>8020</v>
      </c>
      <c r="C29" s="32" t="s">
        <v>36</v>
      </c>
      <c r="D29" s="31"/>
      <c r="E29" s="65">
        <v>3</v>
      </c>
      <c r="F29" s="64">
        <v>7</v>
      </c>
      <c r="G29" s="65">
        <v>7</v>
      </c>
      <c r="H29" s="65">
        <v>13</v>
      </c>
      <c r="I29" s="65"/>
      <c r="J29" s="65"/>
      <c r="K29" s="65"/>
      <c r="L29" s="65"/>
      <c r="M29" s="65"/>
      <c r="N29" s="65"/>
      <c r="O29" s="65"/>
      <c r="P29" s="63">
        <f t="shared" si="2"/>
        <v>30</v>
      </c>
    </row>
    <row r="30" spans="1:19" s="3" customFormat="1" ht="21" x14ac:dyDescent="0.35">
      <c r="A30" s="59">
        <v>7</v>
      </c>
      <c r="B30" s="30">
        <v>9128</v>
      </c>
      <c r="C30" s="31" t="s">
        <v>48</v>
      </c>
      <c r="D30" s="31"/>
      <c r="E30" s="65">
        <v>11</v>
      </c>
      <c r="F30" s="65">
        <v>5</v>
      </c>
      <c r="G30" s="65">
        <v>10</v>
      </c>
      <c r="H30" s="65">
        <v>4</v>
      </c>
      <c r="I30" s="65"/>
      <c r="J30" s="65"/>
      <c r="K30" s="65"/>
      <c r="L30" s="65"/>
      <c r="M30" s="65"/>
      <c r="N30" s="65"/>
      <c r="O30" s="65"/>
      <c r="P30" s="63">
        <f t="shared" si="2"/>
        <v>30</v>
      </c>
    </row>
    <row r="31" spans="1:19" s="3" customFormat="1" ht="21" x14ac:dyDescent="0.35">
      <c r="A31" s="59">
        <v>8</v>
      </c>
      <c r="B31" s="30">
        <v>6157</v>
      </c>
      <c r="C31" s="31" t="s">
        <v>18</v>
      </c>
      <c r="D31" s="31"/>
      <c r="E31" s="65">
        <v>4</v>
      </c>
      <c r="F31" s="65">
        <v>10</v>
      </c>
      <c r="G31" s="65">
        <v>2</v>
      </c>
      <c r="H31" s="65">
        <v>15</v>
      </c>
      <c r="I31" s="65"/>
      <c r="J31" s="65"/>
      <c r="K31" s="65"/>
      <c r="L31" s="65"/>
      <c r="M31" s="65"/>
      <c r="N31" s="65"/>
      <c r="O31" s="65"/>
      <c r="P31" s="63">
        <f t="shared" si="2"/>
        <v>31</v>
      </c>
    </row>
    <row r="32" spans="1:19" s="3" customFormat="1" ht="21" x14ac:dyDescent="0.35">
      <c r="A32" s="59">
        <v>9</v>
      </c>
      <c r="B32" s="30">
        <v>5350</v>
      </c>
      <c r="C32" s="31" t="s">
        <v>14</v>
      </c>
      <c r="D32" s="31"/>
      <c r="E32" s="65">
        <v>2</v>
      </c>
      <c r="F32" s="64">
        <v>13</v>
      </c>
      <c r="G32" s="65">
        <v>11</v>
      </c>
      <c r="H32" s="65">
        <v>5</v>
      </c>
      <c r="I32" s="65"/>
      <c r="J32" s="65"/>
      <c r="K32" s="65"/>
      <c r="L32" s="65"/>
      <c r="M32" s="65"/>
      <c r="N32" s="65"/>
      <c r="O32" s="65"/>
      <c r="P32" s="63">
        <f t="shared" si="2"/>
        <v>31</v>
      </c>
    </row>
    <row r="33" spans="1:19" s="3" customFormat="1" ht="21" x14ac:dyDescent="0.35">
      <c r="A33" s="59">
        <v>10</v>
      </c>
      <c r="B33" s="30">
        <v>5850</v>
      </c>
      <c r="C33" s="31" t="s">
        <v>57</v>
      </c>
      <c r="D33" s="31"/>
      <c r="E33" s="65">
        <f>$S$24</f>
        <v>19</v>
      </c>
      <c r="F33" s="65">
        <v>2</v>
      </c>
      <c r="G33" s="65">
        <v>4</v>
      </c>
      <c r="H33" s="65">
        <v>9</v>
      </c>
      <c r="I33" s="65"/>
      <c r="J33" s="65"/>
      <c r="K33" s="30"/>
      <c r="L33" s="30"/>
      <c r="M33" s="30"/>
      <c r="N33" s="65"/>
      <c r="O33" s="31"/>
      <c r="P33" s="63">
        <f t="shared" si="2"/>
        <v>34</v>
      </c>
    </row>
    <row r="34" spans="1:19" s="3" customFormat="1" ht="21" x14ac:dyDescent="0.35">
      <c r="A34" s="59">
        <v>11</v>
      </c>
      <c r="B34" s="28">
        <v>8873</v>
      </c>
      <c r="C34" s="32" t="s">
        <v>2</v>
      </c>
      <c r="D34" s="31"/>
      <c r="E34" s="65">
        <v>8</v>
      </c>
      <c r="F34" s="65">
        <v>7</v>
      </c>
      <c r="G34" s="65">
        <f>$S$24</f>
        <v>19</v>
      </c>
      <c r="H34" s="65">
        <v>3</v>
      </c>
      <c r="I34" s="65"/>
      <c r="J34" s="65"/>
      <c r="K34" s="65"/>
      <c r="L34" s="30"/>
      <c r="M34" s="30"/>
      <c r="N34" s="30"/>
      <c r="O34" s="31"/>
      <c r="P34" s="63">
        <f t="shared" si="2"/>
        <v>37</v>
      </c>
    </row>
    <row r="35" spans="1:19" s="3" customFormat="1" ht="21" x14ac:dyDescent="0.35">
      <c r="A35" s="59">
        <v>12</v>
      </c>
      <c r="B35" s="30">
        <v>2768</v>
      </c>
      <c r="C35" s="31" t="s">
        <v>59</v>
      </c>
      <c r="D35" s="31"/>
      <c r="E35" s="65">
        <f>$S$24</f>
        <v>19</v>
      </c>
      <c r="F35" s="65">
        <v>11</v>
      </c>
      <c r="G35" s="65">
        <v>14</v>
      </c>
      <c r="H35" s="65">
        <v>1</v>
      </c>
      <c r="I35" s="65"/>
      <c r="J35" s="65"/>
      <c r="K35" s="30"/>
      <c r="L35" s="30"/>
      <c r="M35" s="30"/>
      <c r="N35" s="65"/>
      <c r="O35" s="31"/>
      <c r="P35" s="63">
        <f t="shared" si="2"/>
        <v>45</v>
      </c>
    </row>
    <row r="36" spans="1:19" s="3" customFormat="1" ht="21" x14ac:dyDescent="0.35">
      <c r="A36" s="59">
        <v>13</v>
      </c>
      <c r="B36" s="30">
        <v>9211</v>
      </c>
      <c r="C36" s="31" t="s">
        <v>50</v>
      </c>
      <c r="D36" s="31"/>
      <c r="E36" s="65">
        <v>12</v>
      </c>
      <c r="F36" s="65">
        <v>9</v>
      </c>
      <c r="G36" s="65">
        <v>12</v>
      </c>
      <c r="H36" s="65">
        <v>12</v>
      </c>
      <c r="I36" s="65"/>
      <c r="J36" s="65"/>
      <c r="K36" s="65"/>
      <c r="L36" s="65"/>
      <c r="M36" s="65"/>
      <c r="N36" s="65"/>
      <c r="O36" s="65"/>
      <c r="P36" s="63">
        <f t="shared" si="2"/>
        <v>45</v>
      </c>
    </row>
    <row r="37" spans="1:19" s="3" customFormat="1" ht="21" x14ac:dyDescent="0.35">
      <c r="A37" s="59">
        <v>14</v>
      </c>
      <c r="B37" s="30">
        <v>5632</v>
      </c>
      <c r="C37" s="31" t="s">
        <v>33</v>
      </c>
      <c r="D37" s="31"/>
      <c r="E37" s="65">
        <v>10</v>
      </c>
      <c r="F37" s="65">
        <f>$S$24</f>
        <v>19</v>
      </c>
      <c r="G37" s="65">
        <v>3</v>
      </c>
      <c r="H37" s="65">
        <f>$S$25</f>
        <v>17</v>
      </c>
      <c r="I37" s="65"/>
      <c r="J37" s="65"/>
      <c r="K37" s="65"/>
      <c r="L37" s="65"/>
      <c r="M37" s="65"/>
      <c r="N37" s="65"/>
      <c r="O37" s="65"/>
      <c r="P37" s="63">
        <f t="shared" si="2"/>
        <v>49</v>
      </c>
    </row>
    <row r="38" spans="1:19" s="3" customFormat="1" ht="21" x14ac:dyDescent="0.35">
      <c r="A38" s="59">
        <v>15</v>
      </c>
      <c r="B38" s="30">
        <v>4106</v>
      </c>
      <c r="C38" s="31" t="s">
        <v>67</v>
      </c>
      <c r="D38" s="31"/>
      <c r="E38" s="65">
        <f>$S$24</f>
        <v>19</v>
      </c>
      <c r="F38" s="65">
        <f>$S$24</f>
        <v>19</v>
      </c>
      <c r="G38" s="65">
        <v>13</v>
      </c>
      <c r="H38" s="65">
        <v>2</v>
      </c>
      <c r="I38" s="65"/>
      <c r="J38" s="65"/>
      <c r="K38" s="30"/>
      <c r="L38" s="30"/>
      <c r="M38" s="30"/>
      <c r="N38" s="65"/>
      <c r="O38" s="31"/>
      <c r="P38" s="63">
        <f t="shared" si="2"/>
        <v>53</v>
      </c>
    </row>
    <row r="39" spans="1:19" s="3" customFormat="1" ht="21" x14ac:dyDescent="0.35">
      <c r="A39" s="59">
        <v>16</v>
      </c>
      <c r="B39" s="30">
        <v>6990</v>
      </c>
      <c r="C39" s="31" t="s">
        <v>47</v>
      </c>
      <c r="D39" s="31"/>
      <c r="E39" s="65">
        <v>13</v>
      </c>
      <c r="F39" s="64">
        <v>14</v>
      </c>
      <c r="G39" s="65">
        <v>15</v>
      </c>
      <c r="H39" s="65">
        <v>14</v>
      </c>
      <c r="I39" s="65"/>
      <c r="J39" s="65"/>
      <c r="K39" s="65"/>
      <c r="L39" s="65"/>
      <c r="M39" s="65"/>
      <c r="N39" s="65"/>
      <c r="O39" s="65"/>
      <c r="P39" s="63">
        <f t="shared" si="2"/>
        <v>56</v>
      </c>
    </row>
    <row r="40" spans="1:19" s="3" customFormat="1" ht="21" x14ac:dyDescent="0.35">
      <c r="A40" s="59">
        <v>17</v>
      </c>
      <c r="B40" s="30">
        <v>8072</v>
      </c>
      <c r="C40" s="31" t="s">
        <v>69</v>
      </c>
      <c r="D40" s="31"/>
      <c r="E40" s="65">
        <f>$S$24</f>
        <v>19</v>
      </c>
      <c r="F40" s="65">
        <f>$S$24</f>
        <v>19</v>
      </c>
      <c r="G40" s="65">
        <f>$S$24</f>
        <v>19</v>
      </c>
      <c r="H40" s="65">
        <v>10</v>
      </c>
      <c r="I40" s="65"/>
      <c r="J40" s="65"/>
      <c r="K40" s="30"/>
      <c r="L40" s="30"/>
      <c r="M40" s="30"/>
      <c r="N40" s="65"/>
      <c r="O40" s="31"/>
      <c r="P40" s="63">
        <f t="shared" si="2"/>
        <v>67</v>
      </c>
    </row>
    <row r="41" spans="1:19" s="3" customFormat="1" ht="21" x14ac:dyDescent="0.35">
      <c r="A41" s="59">
        <v>18</v>
      </c>
      <c r="B41" s="30"/>
      <c r="C41" s="31" t="s">
        <v>46</v>
      </c>
      <c r="D41" s="31"/>
      <c r="E41" s="65">
        <v>14</v>
      </c>
      <c r="F41" s="65">
        <f>$S$24</f>
        <v>19</v>
      </c>
      <c r="G41" s="65">
        <f>$S$24</f>
        <v>19</v>
      </c>
      <c r="H41" s="65">
        <f>$S$24</f>
        <v>19</v>
      </c>
      <c r="I41" s="65"/>
      <c r="J41" s="65"/>
      <c r="K41" s="30"/>
      <c r="L41" s="30"/>
      <c r="M41" s="30"/>
      <c r="N41" s="65"/>
      <c r="O41" s="31"/>
      <c r="P41" s="63">
        <f t="shared" si="2"/>
        <v>71</v>
      </c>
    </row>
    <row r="42" spans="1:19" s="3" customFormat="1" ht="21" x14ac:dyDescent="0.35">
      <c r="A42" s="59"/>
      <c r="B42" s="30"/>
      <c r="C42" s="31"/>
      <c r="D42" s="3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3"/>
    </row>
    <row r="43" spans="1:19" s="3" customFormat="1" ht="21" x14ac:dyDescent="0.35">
      <c r="A43" s="59"/>
      <c r="B43" s="30"/>
      <c r="C43" s="31"/>
      <c r="D43" s="31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3"/>
    </row>
    <row r="44" spans="1:19" s="3" customFormat="1" ht="21" x14ac:dyDescent="0.35">
      <c r="A44" s="59"/>
      <c r="B44" s="30"/>
      <c r="C44" s="60" t="s">
        <v>9</v>
      </c>
      <c r="D44" s="30"/>
      <c r="E44" s="30" t="s">
        <v>15</v>
      </c>
      <c r="F44" s="30"/>
      <c r="G44" s="30"/>
      <c r="H44" s="30"/>
      <c r="I44" s="30"/>
      <c r="J44" s="30"/>
      <c r="K44" s="30"/>
      <c r="L44" s="30"/>
      <c r="M44" s="30"/>
      <c r="N44" s="30"/>
      <c r="O44" s="31"/>
      <c r="P44" s="63"/>
      <c r="R44" s="1"/>
    </row>
    <row r="45" spans="1:19" s="3" customFormat="1" ht="21" x14ac:dyDescent="0.35">
      <c r="A45" s="59"/>
      <c r="B45" s="30" t="s">
        <v>7</v>
      </c>
      <c r="C45" s="30" t="s">
        <v>0</v>
      </c>
      <c r="D45" s="30"/>
      <c r="E45" s="30">
        <v>1</v>
      </c>
      <c r="F45" s="30">
        <v>2</v>
      </c>
      <c r="G45" s="30">
        <v>3</v>
      </c>
      <c r="H45" s="30">
        <v>4</v>
      </c>
      <c r="I45" s="30">
        <v>5</v>
      </c>
      <c r="J45" s="30">
        <v>6</v>
      </c>
      <c r="K45" s="30">
        <v>7</v>
      </c>
      <c r="L45" s="30">
        <v>8</v>
      </c>
      <c r="M45" s="30">
        <v>9</v>
      </c>
      <c r="N45" s="30">
        <v>10</v>
      </c>
      <c r="O45" s="31"/>
      <c r="P45" s="59" t="s">
        <v>4</v>
      </c>
    </row>
    <row r="46" spans="1:19" s="3" customFormat="1" ht="21" x14ac:dyDescent="0.35">
      <c r="A46" s="59"/>
      <c r="B46" s="30"/>
      <c r="C46" s="33"/>
      <c r="D46" s="30"/>
      <c r="E46" s="30"/>
      <c r="F46" s="30"/>
      <c r="G46" s="30" t="s">
        <v>32</v>
      </c>
      <c r="H46" s="30"/>
      <c r="I46" s="30"/>
      <c r="J46" s="30"/>
      <c r="K46" s="30"/>
      <c r="L46" s="30"/>
      <c r="M46" s="30"/>
      <c r="N46" s="30"/>
      <c r="O46" s="31"/>
      <c r="P46" s="63"/>
    </row>
    <row r="47" spans="1:19" s="3" customFormat="1" ht="21" x14ac:dyDescent="0.35">
      <c r="A47" s="59">
        <v>1</v>
      </c>
      <c r="B47" s="30">
        <v>6426</v>
      </c>
      <c r="C47" s="33" t="s">
        <v>16</v>
      </c>
      <c r="D47" s="31"/>
      <c r="E47" s="65">
        <v>2</v>
      </c>
      <c r="F47" s="65">
        <v>2</v>
      </c>
      <c r="G47" s="65">
        <v>3</v>
      </c>
      <c r="H47" s="65">
        <v>3</v>
      </c>
      <c r="I47" s="30"/>
      <c r="J47" s="30"/>
      <c r="K47" s="30"/>
      <c r="L47" s="30"/>
      <c r="M47" s="30"/>
      <c r="N47" s="30"/>
      <c r="O47" s="65"/>
      <c r="P47" s="63">
        <f t="shared" ref="P47:P64" si="3">SUM(E47:N47)</f>
        <v>10</v>
      </c>
    </row>
    <row r="48" spans="1:19" ht="21" x14ac:dyDescent="0.35">
      <c r="A48" s="59">
        <v>2</v>
      </c>
      <c r="B48" s="28">
        <v>5205</v>
      </c>
      <c r="C48" s="29" t="s">
        <v>29</v>
      </c>
      <c r="D48" s="30"/>
      <c r="E48" s="65">
        <v>1</v>
      </c>
      <c r="F48" s="64">
        <v>4</v>
      </c>
      <c r="G48" s="65">
        <v>2</v>
      </c>
      <c r="H48" s="65">
        <v>5</v>
      </c>
      <c r="I48" s="65"/>
      <c r="J48" s="65"/>
      <c r="K48" s="65"/>
      <c r="L48" s="65"/>
      <c r="M48" s="65"/>
      <c r="N48" s="65"/>
      <c r="O48" s="31"/>
      <c r="P48" s="63">
        <f t="shared" si="3"/>
        <v>12</v>
      </c>
      <c r="R48" s="3" t="s">
        <v>54</v>
      </c>
      <c r="S48" s="3">
        <v>19</v>
      </c>
    </row>
    <row r="49" spans="1:21" s="3" customFormat="1" ht="21" x14ac:dyDescent="0.35">
      <c r="A49" s="59">
        <v>3</v>
      </c>
      <c r="B49" s="28">
        <v>5749</v>
      </c>
      <c r="C49" s="29" t="s">
        <v>60</v>
      </c>
      <c r="D49" s="31"/>
      <c r="E49" s="65">
        <v>6</v>
      </c>
      <c r="F49" s="65">
        <v>1</v>
      </c>
      <c r="G49" s="30">
        <v>7</v>
      </c>
      <c r="H49" s="64">
        <v>1</v>
      </c>
      <c r="I49" s="30"/>
      <c r="J49" s="30"/>
      <c r="K49" s="30"/>
      <c r="L49" s="30"/>
      <c r="M49" s="30"/>
      <c r="N49" s="30"/>
      <c r="O49" s="31"/>
      <c r="P49" s="63">
        <f t="shared" si="3"/>
        <v>15</v>
      </c>
      <c r="Q49" s="1"/>
      <c r="R49" s="3" t="s">
        <v>68</v>
      </c>
      <c r="S49" s="3">
        <v>15</v>
      </c>
      <c r="T49" s="1"/>
      <c r="U49" s="1"/>
    </row>
    <row r="50" spans="1:21" s="3" customFormat="1" ht="21" x14ac:dyDescent="0.35">
      <c r="A50" s="59">
        <v>4</v>
      </c>
      <c r="B50" s="30">
        <v>3279</v>
      </c>
      <c r="C50" s="33" t="s">
        <v>62</v>
      </c>
      <c r="D50" s="31"/>
      <c r="E50" s="65">
        <v>8</v>
      </c>
      <c r="F50" s="65">
        <f>$S$47</f>
        <v>0</v>
      </c>
      <c r="G50" s="30">
        <v>5</v>
      </c>
      <c r="H50" s="65">
        <f>$S$50</f>
        <v>13</v>
      </c>
      <c r="I50" s="30"/>
      <c r="J50" s="30"/>
      <c r="K50" s="30"/>
      <c r="L50" s="30"/>
      <c r="M50" s="30"/>
      <c r="N50" s="30"/>
      <c r="O50" s="31"/>
      <c r="P50" s="63">
        <f t="shared" si="3"/>
        <v>26</v>
      </c>
      <c r="R50" s="1" t="s">
        <v>71</v>
      </c>
      <c r="S50" s="3">
        <v>13</v>
      </c>
    </row>
    <row r="51" spans="1:21" s="3" customFormat="1" ht="21" x14ac:dyDescent="0.35">
      <c r="A51" s="59">
        <v>5</v>
      </c>
      <c r="B51" s="28">
        <v>5034</v>
      </c>
      <c r="C51" s="29" t="s">
        <v>24</v>
      </c>
      <c r="D51" s="31"/>
      <c r="E51" s="65">
        <v>5</v>
      </c>
      <c r="F51" s="65">
        <v>8</v>
      </c>
      <c r="G51" s="65">
        <v>1</v>
      </c>
      <c r="H51" s="65">
        <f>$S$50</f>
        <v>13</v>
      </c>
      <c r="I51" s="30"/>
      <c r="J51" s="65"/>
      <c r="K51" s="65"/>
      <c r="L51" s="65"/>
      <c r="M51" s="65"/>
      <c r="N51" s="65"/>
      <c r="O51" s="65"/>
      <c r="P51" s="63">
        <f t="shared" si="3"/>
        <v>27</v>
      </c>
      <c r="R51" s="1"/>
    </row>
    <row r="52" spans="1:21" s="3" customFormat="1" ht="21" x14ac:dyDescent="0.35">
      <c r="A52" s="59">
        <v>6</v>
      </c>
      <c r="B52" s="28">
        <v>5247</v>
      </c>
      <c r="C52" s="29" t="s">
        <v>52</v>
      </c>
      <c r="D52" s="31"/>
      <c r="E52" s="65">
        <v>15</v>
      </c>
      <c r="F52" s="30">
        <v>3</v>
      </c>
      <c r="G52" s="30">
        <v>11</v>
      </c>
      <c r="H52" s="65">
        <v>2</v>
      </c>
      <c r="I52" s="64"/>
      <c r="J52" s="64"/>
      <c r="K52" s="64"/>
      <c r="L52" s="65"/>
      <c r="M52" s="65"/>
      <c r="N52" s="65"/>
      <c r="O52" s="31"/>
      <c r="P52" s="63">
        <f t="shared" si="3"/>
        <v>31</v>
      </c>
    </row>
    <row r="53" spans="1:21" s="3" customFormat="1" ht="21" x14ac:dyDescent="0.35">
      <c r="A53" s="59">
        <v>7</v>
      </c>
      <c r="B53" s="30">
        <v>4521</v>
      </c>
      <c r="C53" s="33" t="s">
        <v>22</v>
      </c>
      <c r="D53" s="31"/>
      <c r="E53" s="65">
        <v>3</v>
      </c>
      <c r="F53" s="64">
        <v>5</v>
      </c>
      <c r="G53" s="65">
        <f>$S$48</f>
        <v>19</v>
      </c>
      <c r="H53" s="64">
        <v>4</v>
      </c>
      <c r="I53" s="64"/>
      <c r="J53" s="64"/>
      <c r="K53" s="64"/>
      <c r="L53" s="64"/>
      <c r="M53" s="64"/>
      <c r="N53" s="64"/>
      <c r="O53" s="31"/>
      <c r="P53" s="63">
        <f t="shared" si="3"/>
        <v>31</v>
      </c>
    </row>
    <row r="54" spans="1:21" s="3" customFormat="1" ht="21" x14ac:dyDescent="0.35">
      <c r="A54" s="59">
        <v>8</v>
      </c>
      <c r="B54" s="28">
        <v>4725</v>
      </c>
      <c r="C54" s="29" t="s">
        <v>44</v>
      </c>
      <c r="D54" s="31"/>
      <c r="E54" s="65">
        <v>12</v>
      </c>
      <c r="F54" s="65">
        <f t="shared" ref="F54:G56" si="4">$S$47</f>
        <v>0</v>
      </c>
      <c r="G54" s="65">
        <f t="shared" si="4"/>
        <v>0</v>
      </c>
      <c r="H54" s="65">
        <f>$S$48</f>
        <v>19</v>
      </c>
      <c r="I54" s="64"/>
      <c r="J54" s="30"/>
      <c r="K54" s="30"/>
      <c r="L54" s="64"/>
      <c r="M54" s="64"/>
      <c r="N54" s="64"/>
      <c r="O54" s="31"/>
      <c r="P54" s="63">
        <f t="shared" si="3"/>
        <v>31</v>
      </c>
      <c r="Q54" s="1"/>
      <c r="S54" s="1"/>
      <c r="T54" s="1"/>
      <c r="U54" s="1"/>
    </row>
    <row r="55" spans="1:21" s="3" customFormat="1" ht="21" x14ac:dyDescent="0.35">
      <c r="A55" s="59">
        <v>9</v>
      </c>
      <c r="B55" s="28">
        <v>5843</v>
      </c>
      <c r="C55" s="29" t="s">
        <v>51</v>
      </c>
      <c r="D55" s="31"/>
      <c r="E55" s="65">
        <v>13</v>
      </c>
      <c r="F55" s="65">
        <f t="shared" si="4"/>
        <v>0</v>
      </c>
      <c r="G55" s="65">
        <f t="shared" si="4"/>
        <v>0</v>
      </c>
      <c r="H55" s="65">
        <f>$S$48</f>
        <v>19</v>
      </c>
      <c r="I55" s="64"/>
      <c r="J55" s="30"/>
      <c r="K55" s="64"/>
      <c r="L55" s="64"/>
      <c r="M55" s="64"/>
      <c r="N55" s="64"/>
      <c r="O55" s="31"/>
      <c r="P55" s="63">
        <f t="shared" si="3"/>
        <v>32</v>
      </c>
      <c r="R55" s="1"/>
    </row>
    <row r="56" spans="1:21" s="3" customFormat="1" ht="21" x14ac:dyDescent="0.35">
      <c r="A56" s="59">
        <v>10</v>
      </c>
      <c r="B56" s="28">
        <v>5379</v>
      </c>
      <c r="C56" s="29" t="s">
        <v>49</v>
      </c>
      <c r="D56" s="31"/>
      <c r="E56" s="65">
        <v>14</v>
      </c>
      <c r="F56" s="65">
        <f t="shared" si="4"/>
        <v>0</v>
      </c>
      <c r="G56" s="65">
        <f t="shared" si="4"/>
        <v>0</v>
      </c>
      <c r="H56" s="65">
        <f>$S$48</f>
        <v>19</v>
      </c>
      <c r="I56" s="64"/>
      <c r="J56" s="30"/>
      <c r="K56" s="64"/>
      <c r="L56" s="64"/>
      <c r="M56" s="64"/>
      <c r="N56" s="64"/>
      <c r="O56" s="31"/>
      <c r="P56" s="63">
        <f t="shared" si="3"/>
        <v>33</v>
      </c>
      <c r="R56" s="1"/>
    </row>
    <row r="57" spans="1:21" ht="21" x14ac:dyDescent="0.35">
      <c r="A57" s="59">
        <v>11</v>
      </c>
      <c r="B57" s="28">
        <v>8490</v>
      </c>
      <c r="C57" s="29" t="s">
        <v>61</v>
      </c>
      <c r="D57" s="31"/>
      <c r="E57" s="65">
        <v>7</v>
      </c>
      <c r="F57" s="65">
        <v>10</v>
      </c>
      <c r="G57" s="65">
        <v>4</v>
      </c>
      <c r="H57" s="65">
        <f>$S$50</f>
        <v>13</v>
      </c>
      <c r="I57" s="65"/>
      <c r="J57" s="65"/>
      <c r="K57" s="65"/>
      <c r="L57" s="65"/>
      <c r="M57" s="65"/>
      <c r="N57" s="65"/>
      <c r="O57" s="31"/>
      <c r="P57" s="63">
        <f t="shared" si="3"/>
        <v>34</v>
      </c>
      <c r="Q57" s="3"/>
      <c r="S57" s="3"/>
      <c r="T57" s="3"/>
      <c r="U57" s="3"/>
    </row>
    <row r="58" spans="1:21" ht="21" x14ac:dyDescent="0.35">
      <c r="A58" s="59">
        <v>12</v>
      </c>
      <c r="B58" s="30">
        <v>3471</v>
      </c>
      <c r="C58" s="33" t="s">
        <v>30</v>
      </c>
      <c r="D58" s="31"/>
      <c r="E58" s="65">
        <v>9</v>
      </c>
      <c r="F58" s="65">
        <v>7</v>
      </c>
      <c r="G58" s="30">
        <v>10</v>
      </c>
      <c r="H58" s="65">
        <f>$S$50</f>
        <v>13</v>
      </c>
      <c r="I58" s="30"/>
      <c r="J58" s="65"/>
      <c r="K58" s="64"/>
      <c r="L58" s="65"/>
      <c r="M58" s="65"/>
      <c r="N58" s="65"/>
      <c r="O58" s="31"/>
      <c r="P58" s="63">
        <f t="shared" si="3"/>
        <v>39</v>
      </c>
      <c r="Q58" s="3"/>
      <c r="S58" s="3"/>
      <c r="T58" s="3"/>
      <c r="U58" s="3"/>
    </row>
    <row r="59" spans="1:21" ht="21" x14ac:dyDescent="0.35">
      <c r="A59" s="59">
        <v>13</v>
      </c>
      <c r="B59" s="30">
        <v>321</v>
      </c>
      <c r="C59" s="33" t="s">
        <v>58</v>
      </c>
      <c r="D59" s="31"/>
      <c r="E59" s="65">
        <f>$S$47</f>
        <v>0</v>
      </c>
      <c r="F59" s="64">
        <v>10</v>
      </c>
      <c r="G59" s="64">
        <v>12</v>
      </c>
      <c r="H59" s="65">
        <f>$S$48</f>
        <v>19</v>
      </c>
      <c r="I59" s="64"/>
      <c r="J59" s="64"/>
      <c r="K59" s="64"/>
      <c r="L59" s="64"/>
      <c r="M59" s="64"/>
      <c r="N59" s="64"/>
      <c r="O59" s="31"/>
      <c r="P59" s="63">
        <f t="shared" si="3"/>
        <v>41</v>
      </c>
    </row>
    <row r="60" spans="1:21" ht="21" x14ac:dyDescent="0.35">
      <c r="A60" s="59">
        <v>14</v>
      </c>
      <c r="B60" s="28">
        <v>5756</v>
      </c>
      <c r="C60" s="29" t="s">
        <v>13</v>
      </c>
      <c r="D60" s="31"/>
      <c r="E60" s="65">
        <v>4</v>
      </c>
      <c r="F60" s="65">
        <v>6</v>
      </c>
      <c r="G60" s="65">
        <f>$S$48</f>
        <v>19</v>
      </c>
      <c r="H60" s="65">
        <f>$S$50</f>
        <v>13</v>
      </c>
      <c r="I60" s="30"/>
      <c r="J60" s="30"/>
      <c r="K60" s="64"/>
      <c r="L60" s="30"/>
      <c r="M60" s="30"/>
      <c r="N60" s="30"/>
      <c r="O60" s="31"/>
      <c r="P60" s="63">
        <f t="shared" si="3"/>
        <v>42</v>
      </c>
    </row>
    <row r="61" spans="1:21" ht="21" x14ac:dyDescent="0.35">
      <c r="A61" s="59">
        <v>15</v>
      </c>
      <c r="B61" s="28">
        <v>5854</v>
      </c>
      <c r="C61" s="29" t="s">
        <v>53</v>
      </c>
      <c r="D61" s="31"/>
      <c r="E61" s="65">
        <v>16</v>
      </c>
      <c r="F61" s="65">
        <f>$S$47</f>
        <v>0</v>
      </c>
      <c r="G61" s="30">
        <v>8</v>
      </c>
      <c r="H61" s="65">
        <f>$S$48</f>
        <v>19</v>
      </c>
      <c r="I61" s="64"/>
      <c r="J61" s="64"/>
      <c r="K61" s="64"/>
      <c r="L61" s="64"/>
      <c r="M61" s="64"/>
      <c r="N61" s="64"/>
      <c r="O61" s="31"/>
      <c r="P61" s="63">
        <f t="shared" si="3"/>
        <v>43</v>
      </c>
    </row>
    <row r="62" spans="1:21" ht="21" x14ac:dyDescent="0.35">
      <c r="A62" s="59">
        <v>16</v>
      </c>
      <c r="B62" s="28">
        <v>3710</v>
      </c>
      <c r="C62" s="32" t="s">
        <v>39</v>
      </c>
      <c r="D62" s="31"/>
      <c r="E62" s="65">
        <v>10</v>
      </c>
      <c r="F62" s="64">
        <v>9</v>
      </c>
      <c r="G62" s="30">
        <v>6</v>
      </c>
      <c r="H62" s="65">
        <f>$S$48</f>
        <v>19</v>
      </c>
      <c r="I62" s="65"/>
      <c r="J62" s="65"/>
      <c r="K62" s="65"/>
      <c r="L62" s="65"/>
      <c r="M62" s="64"/>
      <c r="N62" s="64"/>
      <c r="O62" s="65"/>
      <c r="P62" s="63">
        <f t="shared" si="3"/>
        <v>44</v>
      </c>
    </row>
    <row r="63" spans="1:21" ht="21" x14ac:dyDescent="0.35">
      <c r="A63" s="59">
        <v>17</v>
      </c>
      <c r="B63" s="28">
        <v>2672</v>
      </c>
      <c r="C63" s="34" t="s">
        <v>35</v>
      </c>
      <c r="D63" s="31"/>
      <c r="E63" s="65">
        <v>11</v>
      </c>
      <c r="F63" s="64">
        <v>12</v>
      </c>
      <c r="G63" s="30">
        <v>9</v>
      </c>
      <c r="H63" s="65">
        <f>$S$50</f>
        <v>13</v>
      </c>
      <c r="I63" s="64"/>
      <c r="J63" s="65"/>
      <c r="K63" s="64"/>
      <c r="L63" s="65"/>
      <c r="M63" s="65"/>
      <c r="N63" s="65"/>
      <c r="O63" s="31"/>
      <c r="P63" s="63">
        <f t="shared" si="3"/>
        <v>45</v>
      </c>
    </row>
    <row r="64" spans="1:21" ht="21" x14ac:dyDescent="0.35">
      <c r="A64" s="59">
        <v>18</v>
      </c>
      <c r="B64" s="28">
        <v>4144</v>
      </c>
      <c r="C64" s="29" t="s">
        <v>72</v>
      </c>
      <c r="D64" s="31"/>
      <c r="E64" s="65">
        <f>$S$48</f>
        <v>19</v>
      </c>
      <c r="F64" s="65">
        <f>$S$48</f>
        <v>19</v>
      </c>
      <c r="G64" s="65">
        <f>$S$48</f>
        <v>19</v>
      </c>
      <c r="H64" s="65">
        <f>$S$50</f>
        <v>13</v>
      </c>
      <c r="I64" s="64"/>
      <c r="J64" s="64"/>
      <c r="K64" s="64"/>
      <c r="L64" s="64"/>
      <c r="M64" s="64"/>
      <c r="N64" s="64"/>
      <c r="O64" s="31"/>
      <c r="P64" s="63">
        <f t="shared" si="3"/>
        <v>70</v>
      </c>
    </row>
    <row r="65" spans="10:16" x14ac:dyDescent="0.3">
      <c r="J65" s="6"/>
      <c r="K65" s="6"/>
      <c r="L65" s="6"/>
      <c r="M65" s="6"/>
      <c r="N65" s="6"/>
      <c r="P65" s="4"/>
    </row>
    <row r="66" spans="10:16" x14ac:dyDescent="0.3">
      <c r="J66" s="6"/>
      <c r="K66" s="6"/>
      <c r="L66" s="6"/>
      <c r="M66" s="6"/>
      <c r="N66" s="6"/>
      <c r="P66" s="4"/>
    </row>
  </sheetData>
  <sortState ref="B47:P64">
    <sortCondition ref="P47:P64"/>
  </sortState>
  <mergeCells count="1">
    <mergeCell ref="A1:P1"/>
  </mergeCells>
  <conditionalFormatting sqref="E19:G19 H18:O18 H6:N19 E6:N18">
    <cfRule type="cellIs" dxfId="30" priority="143" operator="equal">
      <formula>$S$6</formula>
    </cfRule>
  </conditionalFormatting>
  <conditionalFormatting sqref="E24:O42">
    <cfRule type="cellIs" dxfId="29" priority="142" operator="equal">
      <formula>$S$24</formula>
    </cfRule>
  </conditionalFormatting>
  <conditionalFormatting sqref="E19:G19 H6:N19">
    <cfRule type="cellIs" dxfId="28" priority="139" operator="equal">
      <formula>$S$6</formula>
    </cfRule>
    <cfRule type="cellIs" dxfId="27" priority="140" operator="equal">
      <formula>$S$6</formula>
    </cfRule>
  </conditionalFormatting>
  <conditionalFormatting sqref="F19 H6:H18">
    <cfRule type="cellIs" dxfId="26" priority="138" operator="equal">
      <formula>$S$7</formula>
    </cfRule>
  </conditionalFormatting>
  <conditionalFormatting sqref="E24:N41">
    <cfRule type="cellIs" dxfId="25" priority="133" operator="equal">
      <formula>$S$24</formula>
    </cfRule>
    <cfRule type="cellIs" dxfId="24" priority="137" operator="equal">
      <formula>"8$S$24"</formula>
    </cfRule>
  </conditionalFormatting>
  <conditionalFormatting sqref="K37:M41 J36:K36 K34 M34:M36 K28:K29 M32 I24:I41">
    <cfRule type="cellIs" dxfId="23" priority="120" operator="equal">
      <formula>$S$26</formula>
    </cfRule>
  </conditionalFormatting>
  <conditionalFormatting sqref="J37:M41 J36:K36 M34:M36 K34 K28:K29 M32 J24:J35">
    <cfRule type="cellIs" dxfId="22" priority="111" operator="equal">
      <formula>$S$28</formula>
    </cfRule>
  </conditionalFormatting>
  <conditionalFormatting sqref="G60:G63 E63:N63 E49:F63 E47:N48 G49:G53 H49:N63">
    <cfRule type="cellIs" dxfId="21" priority="75" operator="equal">
      <formula>$S$48</formula>
    </cfRule>
  </conditionalFormatting>
  <conditionalFormatting sqref="F47:F53 F63 G47:G63 H52 H59:H63">
    <cfRule type="cellIs" dxfId="20" priority="74" operator="equal">
      <formula>$S$49</formula>
    </cfRule>
  </conditionalFormatting>
  <conditionalFormatting sqref="F54:F62 E63 G60:G63 G47:G53 H47:H63">
    <cfRule type="cellIs" dxfId="19" priority="73" operator="equal">
      <formula>$S$50</formula>
    </cfRule>
  </conditionalFormatting>
  <conditionalFormatting sqref="H47:H63">
    <cfRule type="cellIs" dxfId="18" priority="72" operator="equal">
      <formula>$S$51</formula>
    </cfRule>
  </conditionalFormatting>
  <conditionalFormatting sqref="M6:M19 B17:C18">
    <cfRule type="cellIs" dxfId="17" priority="50" operator="equal">
      <formula>$S$8</formula>
    </cfRule>
  </conditionalFormatting>
  <conditionalFormatting sqref="E41:G41">
    <cfRule type="cellIs" dxfId="16" priority="25" operator="equal">
      <formula>#REF!</formula>
    </cfRule>
  </conditionalFormatting>
  <conditionalFormatting sqref="H24:H41">
    <cfRule type="cellIs" dxfId="15" priority="160" operator="equal">
      <formula>$S$25</formula>
    </cfRule>
    <cfRule type="cellIs" dxfId="14" priority="161" operator="equal">
      <formula>#REF!</formula>
    </cfRule>
    <cfRule type="cellIs" dxfId="13" priority="162" operator="equal">
      <formula>#REF!</formula>
    </cfRule>
  </conditionalFormatting>
  <conditionalFormatting sqref="E47:G48 G49:G53 G60:G63 E49:F63">
    <cfRule type="cellIs" dxfId="12" priority="12" operator="equal">
      <formula>$S$47</formula>
    </cfRule>
  </conditionalFormatting>
  <conditionalFormatting sqref="F47:F53 F63">
    <cfRule type="cellIs" dxfId="11" priority="11" operator="equal">
      <formula>$S$48</formula>
    </cfRule>
  </conditionalFormatting>
  <conditionalFormatting sqref="F54:F62 E63 G60:G63 G47:G53">
    <cfRule type="cellIs" dxfId="10" priority="10" operator="equal">
      <formula>$S$49</formula>
    </cfRule>
  </conditionalFormatting>
  <conditionalFormatting sqref="G47:G63">
    <cfRule type="cellIs" dxfId="9" priority="9" operator="equal">
      <formula>$S$48</formula>
    </cfRule>
  </conditionalFormatting>
  <conditionalFormatting sqref="H54">
    <cfRule type="cellIs" dxfId="8" priority="8" operator="equal">
      <formula>$S$49</formula>
    </cfRule>
  </conditionalFormatting>
  <conditionalFormatting sqref="E64:H64">
    <cfRule type="cellIs" dxfId="7" priority="7" operator="equal">
      <formula>$S$48</formula>
    </cfRule>
  </conditionalFormatting>
  <conditionalFormatting sqref="E64:H64">
    <cfRule type="cellIs" dxfId="6" priority="6" operator="equal">
      <formula>$S$49</formula>
    </cfRule>
  </conditionalFormatting>
  <conditionalFormatting sqref="E64:H64">
    <cfRule type="cellIs" dxfId="5" priority="5" operator="equal">
      <formula>$S$50</formula>
    </cfRule>
  </conditionalFormatting>
  <conditionalFormatting sqref="E64:H64">
    <cfRule type="cellIs" dxfId="4" priority="4" operator="equal">
      <formula>$S$51</formula>
    </cfRule>
  </conditionalFormatting>
  <conditionalFormatting sqref="H64">
    <cfRule type="cellIs" dxfId="3" priority="3" operator="equal">
      <formula>$S$48</formula>
    </cfRule>
  </conditionalFormatting>
  <conditionalFormatting sqref="H64">
    <cfRule type="cellIs" dxfId="2" priority="2" operator="equal">
      <formula>$S$50</formula>
    </cfRule>
  </conditionalFormatting>
  <conditionalFormatting sqref="H64">
    <cfRule type="cellIs" dxfId="1" priority="1" operator="equal">
      <formula>$S$51</formula>
    </cfRule>
  </conditionalFormatting>
  <pageMargins left="0.70866141732283472" right="0.70866141732283472" top="0.78740157480314965" bottom="0.94488188976377963" header="0.31496062992125984" footer="1.1417322834645669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="86" zoomScaleNormal="86" workbookViewId="0">
      <selection activeCell="O13" sqref="O13"/>
    </sheetView>
  </sheetViews>
  <sheetFormatPr defaultRowHeight="18.75" x14ac:dyDescent="0.25"/>
  <cols>
    <col min="1" max="1" width="14.85546875" style="8" bestFit="1" customWidth="1"/>
    <col min="2" max="2" width="13" style="14" bestFit="1" customWidth="1"/>
    <col min="3" max="3" width="25.7109375" style="9" bestFit="1" customWidth="1"/>
    <col min="4" max="4" width="10.42578125" style="8" customWidth="1"/>
    <col min="5" max="5" width="15.7109375" style="15" customWidth="1"/>
    <col min="6" max="6" width="20" style="8" bestFit="1" customWidth="1"/>
    <col min="7" max="7" width="1.85546875" style="8" customWidth="1"/>
    <col min="8" max="8" width="17.7109375" style="76" customWidth="1"/>
    <col min="9" max="9" width="5.7109375" style="8" customWidth="1"/>
    <col min="10" max="11" width="17.7109375" style="8" customWidth="1"/>
    <col min="12" max="12" width="17.85546875" style="9" hidden="1" customWidth="1"/>
    <col min="13" max="13" width="14.140625" style="8" customWidth="1"/>
    <col min="14" max="14" width="14.140625" style="8" bestFit="1" customWidth="1"/>
    <col min="15" max="15" width="12.42578125" style="8" customWidth="1"/>
    <col min="16" max="16" width="12.42578125" style="8" bestFit="1" customWidth="1"/>
    <col min="17" max="16384" width="9.140625" style="8"/>
  </cols>
  <sheetData>
    <row r="1" spans="1:15" s="17" customFormat="1" ht="39.75" customHeight="1" x14ac:dyDescent="0.25">
      <c r="A1" s="68" t="s">
        <v>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6"/>
      <c r="O1" s="17" t="s">
        <v>20</v>
      </c>
    </row>
    <row r="2" spans="1:15" s="20" customFormat="1" ht="14.25" customHeight="1" x14ac:dyDescent="0.25">
      <c r="A2" s="66"/>
      <c r="B2" s="66"/>
      <c r="C2" s="66"/>
      <c r="D2" s="66"/>
      <c r="E2" s="66"/>
      <c r="F2" s="66"/>
      <c r="G2" s="66"/>
      <c r="H2" s="71"/>
      <c r="I2" s="66"/>
      <c r="J2" s="66"/>
      <c r="K2" s="66"/>
      <c r="L2" s="16"/>
    </row>
    <row r="3" spans="1:15" ht="28.5" x14ac:dyDescent="0.25">
      <c r="A3" s="69" t="s">
        <v>93</v>
      </c>
      <c r="B3" s="69"/>
      <c r="C3" s="69"/>
      <c r="D3" s="55"/>
      <c r="E3" s="70">
        <v>43112</v>
      </c>
      <c r="F3" s="70"/>
      <c r="G3" s="70"/>
      <c r="H3" s="72"/>
      <c r="I3" s="56"/>
      <c r="J3" s="57"/>
      <c r="K3" s="58"/>
      <c r="L3" s="11"/>
    </row>
    <row r="4" spans="1:15" x14ac:dyDescent="0.25">
      <c r="A4" s="10"/>
      <c r="B4" s="12"/>
      <c r="C4" s="10"/>
      <c r="D4" s="10"/>
      <c r="E4" s="18"/>
      <c r="F4" s="13"/>
      <c r="G4" s="13"/>
      <c r="H4" s="73"/>
      <c r="I4" s="10"/>
      <c r="K4" s="10"/>
      <c r="L4" s="11"/>
    </row>
    <row r="5" spans="1:15" ht="26.25" x14ac:dyDescent="0.25">
      <c r="A5" s="23"/>
      <c r="B5" s="24"/>
      <c r="C5" s="43" t="s">
        <v>8</v>
      </c>
      <c r="D5" s="23"/>
      <c r="E5" s="25"/>
      <c r="F5" s="26"/>
      <c r="G5" s="26"/>
      <c r="H5" s="74"/>
      <c r="I5" s="23"/>
      <c r="J5" s="27"/>
      <c r="K5" s="23"/>
      <c r="L5" s="11"/>
    </row>
    <row r="6" spans="1:15" s="20" customFormat="1" ht="26.25" x14ac:dyDescent="0.25">
      <c r="A6" s="20" t="s">
        <v>11</v>
      </c>
      <c r="B6" s="35" t="s">
        <v>64</v>
      </c>
      <c r="C6" s="36"/>
      <c r="E6" s="37"/>
      <c r="F6" s="20" t="s">
        <v>65</v>
      </c>
      <c r="H6" s="39" t="s">
        <v>66</v>
      </c>
      <c r="J6" s="20" t="s">
        <v>5</v>
      </c>
      <c r="K6" s="20" t="s">
        <v>12</v>
      </c>
      <c r="L6" s="36"/>
    </row>
    <row r="7" spans="1:15" s="20" customFormat="1" ht="26.25" x14ac:dyDescent="0.25">
      <c r="A7" s="20" t="s">
        <v>6</v>
      </c>
      <c r="B7" s="35" t="s">
        <v>7</v>
      </c>
      <c r="C7" s="20" t="s">
        <v>0</v>
      </c>
      <c r="E7" s="37" t="s">
        <v>1</v>
      </c>
      <c r="F7" s="21" t="s">
        <v>17</v>
      </c>
      <c r="G7" s="21"/>
      <c r="H7" s="75" t="s">
        <v>17</v>
      </c>
      <c r="I7" s="21"/>
      <c r="J7" s="20" t="s">
        <v>17</v>
      </c>
      <c r="K7" s="20" t="s">
        <v>17</v>
      </c>
      <c r="L7" s="36"/>
    </row>
    <row r="8" spans="1:15" s="20" customFormat="1" ht="26.25" x14ac:dyDescent="0.25">
      <c r="B8" s="35"/>
      <c r="C8" s="36"/>
      <c r="E8" s="37"/>
      <c r="H8" s="39"/>
      <c r="L8" s="36"/>
      <c r="M8" s="38"/>
    </row>
    <row r="9" spans="1:15" s="20" customFormat="1" ht="26.25" customHeight="1" x14ac:dyDescent="0.25">
      <c r="A9" s="20">
        <v>1</v>
      </c>
      <c r="B9" s="35">
        <v>6980</v>
      </c>
      <c r="C9" s="36" t="s">
        <v>73</v>
      </c>
      <c r="E9" s="37">
        <v>0.84050000000000002</v>
      </c>
      <c r="F9" s="39">
        <v>0.76388888888888884</v>
      </c>
      <c r="G9" s="39"/>
      <c r="H9" s="39">
        <v>0.7947453703703703</v>
      </c>
      <c r="I9" s="39"/>
      <c r="J9" s="40">
        <f>H9-F9</f>
        <v>3.0856481481481457E-2</v>
      </c>
      <c r="K9" s="40">
        <f>J9*E9</f>
        <v>2.5934872685185167E-2</v>
      </c>
      <c r="L9" s="36"/>
      <c r="M9" s="35"/>
      <c r="N9" s="41"/>
    </row>
    <row r="10" spans="1:15" s="20" customFormat="1" ht="26.25" customHeight="1" x14ac:dyDescent="0.25">
      <c r="A10" s="20">
        <v>2</v>
      </c>
      <c r="B10" s="35">
        <v>9596</v>
      </c>
      <c r="C10" s="36" t="s">
        <v>74</v>
      </c>
      <c r="E10" s="37">
        <v>0.91900000000000004</v>
      </c>
      <c r="F10" s="39">
        <v>0.76388888888888884</v>
      </c>
      <c r="G10" s="39"/>
      <c r="H10" s="39">
        <v>0.79259259259259263</v>
      </c>
      <c r="I10" s="39"/>
      <c r="J10" s="40">
        <f>H10-F10</f>
        <v>2.8703703703703787E-2</v>
      </c>
      <c r="K10" s="40">
        <f>J10*E10</f>
        <v>2.6378703703703783E-2</v>
      </c>
      <c r="L10" s="36"/>
      <c r="M10" s="35"/>
      <c r="N10" s="41"/>
    </row>
    <row r="11" spans="1:15" s="20" customFormat="1" ht="26.25" x14ac:dyDescent="0.25">
      <c r="A11" s="20">
        <v>3</v>
      </c>
      <c r="B11" s="20">
        <v>4155</v>
      </c>
      <c r="C11" s="36" t="s">
        <v>37</v>
      </c>
      <c r="E11" s="37">
        <v>0.90610000000000002</v>
      </c>
      <c r="F11" s="39">
        <v>0.76388888888888884</v>
      </c>
      <c r="G11" s="39"/>
      <c r="H11" s="39">
        <v>0.79355324074074074</v>
      </c>
      <c r="I11" s="39"/>
      <c r="J11" s="40">
        <f>H11-F11</f>
        <v>2.96643518518519E-2</v>
      </c>
      <c r="K11" s="40">
        <f>J11*E11</f>
        <v>2.6878869212963008E-2</v>
      </c>
      <c r="L11" s="36"/>
      <c r="M11" s="35"/>
      <c r="N11" s="41"/>
    </row>
    <row r="12" spans="1:15" s="20" customFormat="1" ht="26.25" x14ac:dyDescent="0.25">
      <c r="A12" s="20">
        <v>4</v>
      </c>
      <c r="B12" s="20">
        <v>6962</v>
      </c>
      <c r="C12" s="36" t="s">
        <v>34</v>
      </c>
      <c r="E12" s="37">
        <v>0.85809999999999997</v>
      </c>
      <c r="F12" s="39">
        <v>0.76388888888888884</v>
      </c>
      <c r="G12" s="39"/>
      <c r="H12" s="39">
        <v>0.79524305555555552</v>
      </c>
      <c r="I12" s="39"/>
      <c r="J12" s="40">
        <f>H12-F12</f>
        <v>3.1354166666666683E-2</v>
      </c>
      <c r="K12" s="40">
        <f>J12*E12</f>
        <v>2.690501041666668E-2</v>
      </c>
      <c r="L12" s="36"/>
      <c r="M12" s="35"/>
      <c r="N12" s="41"/>
    </row>
    <row r="13" spans="1:15" s="20" customFormat="1" ht="26.25" x14ac:dyDescent="0.25">
      <c r="A13" s="20">
        <v>5</v>
      </c>
      <c r="B13" s="35">
        <v>6682</v>
      </c>
      <c r="C13" s="36" t="s">
        <v>75</v>
      </c>
      <c r="E13" s="37">
        <v>0.85580000000000001</v>
      </c>
      <c r="F13" s="39">
        <v>0.76388888888888884</v>
      </c>
      <c r="G13" s="39"/>
      <c r="H13" s="39">
        <v>0.79672453703703694</v>
      </c>
      <c r="I13" s="39"/>
      <c r="J13" s="40">
        <f>H13-F13</f>
        <v>3.28356481481481E-2</v>
      </c>
      <c r="K13" s="40">
        <f>J13*E13</f>
        <v>2.8100747685185144E-2</v>
      </c>
      <c r="L13" s="36"/>
      <c r="M13" s="35"/>
      <c r="N13" s="41"/>
    </row>
    <row r="14" spans="1:15" s="20" customFormat="1" ht="26.25" x14ac:dyDescent="0.25">
      <c r="A14" s="20">
        <v>6</v>
      </c>
      <c r="B14" s="35">
        <v>5416</v>
      </c>
      <c r="C14" s="36" t="s">
        <v>76</v>
      </c>
      <c r="E14" s="37">
        <v>0.81279999999999997</v>
      </c>
      <c r="F14" s="39">
        <v>0.76388888888888884</v>
      </c>
      <c r="G14" s="39"/>
      <c r="H14" s="39">
        <v>0.79945601851851855</v>
      </c>
      <c r="I14" s="39"/>
      <c r="J14" s="40">
        <f>H14-F14</f>
        <v>3.5567129629629712E-2</v>
      </c>
      <c r="K14" s="40">
        <f>J14*E14</f>
        <v>2.8908962962963029E-2</v>
      </c>
      <c r="L14" s="36"/>
      <c r="M14" s="35"/>
      <c r="N14" s="41"/>
    </row>
    <row r="15" spans="1:15" s="20" customFormat="1" ht="26.25" x14ac:dyDescent="0.25">
      <c r="A15" s="20">
        <v>7</v>
      </c>
      <c r="B15" s="35">
        <v>9462</v>
      </c>
      <c r="C15" s="36" t="s">
        <v>26</v>
      </c>
      <c r="E15" s="37">
        <v>0.86970000000000003</v>
      </c>
      <c r="F15" s="39">
        <v>0.76388888888888884</v>
      </c>
      <c r="G15" s="39"/>
      <c r="H15" s="39">
        <v>0.79767361111111112</v>
      </c>
      <c r="I15" s="39"/>
      <c r="J15" s="40">
        <f>H15-F15</f>
        <v>3.3784722222222285E-2</v>
      </c>
      <c r="K15" s="40">
        <f>J15*E15</f>
        <v>2.9382572916666721E-2</v>
      </c>
      <c r="L15" s="36"/>
      <c r="M15" s="35"/>
      <c r="N15" s="41"/>
    </row>
    <row r="16" spans="1:15" s="20" customFormat="1" ht="26.25" x14ac:dyDescent="0.25">
      <c r="A16" s="20">
        <v>8</v>
      </c>
      <c r="B16" s="35">
        <v>9140</v>
      </c>
      <c r="C16" s="36" t="s">
        <v>77</v>
      </c>
      <c r="E16" s="37">
        <v>0.87119999999999997</v>
      </c>
      <c r="F16" s="39">
        <v>0.76388888888888884</v>
      </c>
      <c r="H16" s="39">
        <v>0.79781250000000004</v>
      </c>
      <c r="I16" s="39"/>
      <c r="J16" s="40">
        <f>H16-F16</f>
        <v>3.3923611111111196E-2</v>
      </c>
      <c r="K16" s="40">
        <f>J16*E16</f>
        <v>2.9554250000000074E-2</v>
      </c>
      <c r="L16" s="36"/>
      <c r="M16" s="35"/>
      <c r="N16" s="41"/>
    </row>
    <row r="17" spans="1:14" s="20" customFormat="1" ht="26.25" x14ac:dyDescent="0.25">
      <c r="A17" s="20">
        <v>9</v>
      </c>
      <c r="B17" s="35">
        <v>8737</v>
      </c>
      <c r="C17" s="36" t="s">
        <v>40</v>
      </c>
      <c r="E17" s="37">
        <v>0.86499999999999999</v>
      </c>
      <c r="F17" s="39">
        <v>0.76388888888888884</v>
      </c>
      <c r="G17" s="39"/>
      <c r="H17" s="39">
        <v>0.79835648148148142</v>
      </c>
      <c r="I17" s="39"/>
      <c r="J17" s="40">
        <f>H17-F17</f>
        <v>3.4467592592592577E-2</v>
      </c>
      <c r="K17" s="40">
        <f>J17*E17</f>
        <v>2.981446759259258E-2</v>
      </c>
      <c r="L17" s="36"/>
      <c r="M17" s="35"/>
      <c r="N17" s="41"/>
    </row>
    <row r="18" spans="1:14" s="20" customFormat="1" ht="26.25" x14ac:dyDescent="0.25">
      <c r="A18" s="20">
        <v>10</v>
      </c>
      <c r="B18" s="20">
        <v>6162</v>
      </c>
      <c r="C18" s="36" t="s">
        <v>42</v>
      </c>
      <c r="D18" s="42"/>
      <c r="E18" s="37">
        <v>0.9405</v>
      </c>
      <c r="F18" s="39">
        <v>0.76388888888888884</v>
      </c>
      <c r="H18" s="39" t="s">
        <v>70</v>
      </c>
      <c r="I18" s="39"/>
      <c r="J18" s="40"/>
      <c r="K18" s="40"/>
      <c r="L18" s="36"/>
      <c r="M18" s="35"/>
      <c r="N18" s="41"/>
    </row>
    <row r="19" spans="1:14" s="20" customFormat="1" ht="26.25" x14ac:dyDescent="0.25">
      <c r="A19" s="20">
        <v>11</v>
      </c>
      <c r="B19" s="35">
        <v>8800</v>
      </c>
      <c r="C19" s="36" t="s">
        <v>78</v>
      </c>
      <c r="E19" s="37">
        <v>0.93200000000000005</v>
      </c>
      <c r="F19" s="39">
        <v>0.76388888888888884</v>
      </c>
      <c r="G19" s="39"/>
      <c r="H19" s="39" t="s">
        <v>70</v>
      </c>
      <c r="I19" s="39"/>
      <c r="J19" s="40"/>
      <c r="K19" s="40"/>
      <c r="L19" s="36"/>
      <c r="M19" s="35"/>
      <c r="N19" s="41"/>
    </row>
    <row r="20" spans="1:14" s="20" customFormat="1" ht="26.25" x14ac:dyDescent="0.25">
      <c r="B20" s="35"/>
      <c r="C20" s="36"/>
      <c r="E20" s="37"/>
      <c r="F20" s="39"/>
      <c r="G20" s="39"/>
      <c r="H20" s="39"/>
      <c r="I20" s="39"/>
      <c r="J20" s="40"/>
      <c r="K20" s="40"/>
      <c r="L20" s="36"/>
      <c r="M20" s="35"/>
      <c r="N20" s="41"/>
    </row>
    <row r="21" spans="1:14" s="20" customFormat="1" ht="26.25" x14ac:dyDescent="0.25">
      <c r="B21" s="35"/>
      <c r="C21" s="43" t="s">
        <v>10</v>
      </c>
      <c r="E21" s="37"/>
      <c r="F21" s="39"/>
      <c r="G21" s="39"/>
      <c r="H21" s="39"/>
      <c r="I21" s="39"/>
      <c r="J21" s="40"/>
      <c r="K21" s="40"/>
      <c r="L21" s="36"/>
      <c r="M21" s="35"/>
      <c r="N21" s="41"/>
    </row>
    <row r="22" spans="1:14" s="20" customFormat="1" ht="26.25" x14ac:dyDescent="0.25">
      <c r="A22" s="20" t="s">
        <v>11</v>
      </c>
      <c r="B22" s="35" t="s">
        <v>64</v>
      </c>
      <c r="C22" s="36"/>
      <c r="E22" s="37"/>
      <c r="F22" s="20" t="s">
        <v>65</v>
      </c>
      <c r="H22" s="39" t="s">
        <v>66</v>
      </c>
      <c r="J22" s="20" t="s">
        <v>5</v>
      </c>
      <c r="K22" s="20" t="s">
        <v>12</v>
      </c>
      <c r="L22" s="36"/>
    </row>
    <row r="23" spans="1:14" s="20" customFormat="1" ht="26.25" x14ac:dyDescent="0.25">
      <c r="A23" s="20" t="s">
        <v>6</v>
      </c>
      <c r="B23" s="35" t="s">
        <v>7</v>
      </c>
      <c r="C23" s="20" t="s">
        <v>0</v>
      </c>
      <c r="E23" s="37" t="s">
        <v>1</v>
      </c>
      <c r="F23" s="21" t="s">
        <v>17</v>
      </c>
      <c r="G23" s="21"/>
      <c r="H23" s="75" t="s">
        <v>17</v>
      </c>
      <c r="I23" s="21"/>
      <c r="J23" s="20" t="s">
        <v>17</v>
      </c>
      <c r="K23" s="20" t="s">
        <v>17</v>
      </c>
      <c r="L23" s="36"/>
    </row>
    <row r="24" spans="1:14" s="20" customFormat="1" ht="26.25" x14ac:dyDescent="0.25">
      <c r="B24" s="35"/>
      <c r="C24" s="36"/>
      <c r="E24" s="37"/>
      <c r="H24" s="39"/>
      <c r="L24" s="36"/>
      <c r="M24" s="38"/>
    </row>
    <row r="25" spans="1:14" s="20" customFormat="1" ht="26.25" x14ac:dyDescent="0.4">
      <c r="A25" s="20">
        <v>1</v>
      </c>
      <c r="B25" s="44">
        <v>4816</v>
      </c>
      <c r="C25" s="45" t="s">
        <v>21</v>
      </c>
      <c r="E25" s="37">
        <v>0.80500000000000005</v>
      </c>
      <c r="F25" s="39">
        <v>0.76041666666666663</v>
      </c>
      <c r="G25" s="46"/>
      <c r="H25" s="39">
        <v>0.79381944444444441</v>
      </c>
      <c r="I25" s="46"/>
      <c r="J25" s="40">
        <f>H25-F25</f>
        <v>3.3402777777777781E-2</v>
      </c>
      <c r="K25" s="40">
        <f>J25*E25</f>
        <v>2.6889236111111117E-2</v>
      </c>
    </row>
    <row r="26" spans="1:14" s="20" customFormat="1" ht="26.25" x14ac:dyDescent="0.4">
      <c r="A26" s="20">
        <v>2</v>
      </c>
      <c r="B26" s="44">
        <v>4988</v>
      </c>
      <c r="C26" s="45" t="s">
        <v>79</v>
      </c>
      <c r="E26" s="37">
        <v>0.78200000000000003</v>
      </c>
      <c r="F26" s="39">
        <v>0.76041666666666663</v>
      </c>
      <c r="G26" s="46"/>
      <c r="H26" s="39">
        <v>0.7955092592592593</v>
      </c>
      <c r="I26" s="46"/>
      <c r="J26" s="40">
        <f>H26-F26</f>
        <v>3.5092592592592675E-2</v>
      </c>
      <c r="K26" s="40">
        <f>J26*E26</f>
        <v>2.7442407407407474E-2</v>
      </c>
      <c r="L26" s="36"/>
    </row>
    <row r="27" spans="1:14" s="20" customFormat="1" ht="26.25" x14ac:dyDescent="0.4">
      <c r="A27" s="20">
        <v>3</v>
      </c>
      <c r="B27" s="44">
        <v>5850</v>
      </c>
      <c r="C27" s="45" t="s">
        <v>57</v>
      </c>
      <c r="E27" s="37">
        <v>0.80479999999999996</v>
      </c>
      <c r="F27" s="39">
        <v>0.76041666666666663</v>
      </c>
      <c r="G27" s="46"/>
      <c r="H27" s="39">
        <v>0.79454861111111119</v>
      </c>
      <c r="I27" s="46"/>
      <c r="J27" s="40">
        <f>H27-F27</f>
        <v>3.4131944444444562E-2</v>
      </c>
      <c r="K27" s="40">
        <f>J27*E27</f>
        <v>2.7469388888888981E-2</v>
      </c>
      <c r="L27" s="36"/>
    </row>
    <row r="28" spans="1:14" s="20" customFormat="1" ht="26.25" x14ac:dyDescent="0.4">
      <c r="A28" s="20">
        <v>4</v>
      </c>
      <c r="B28" s="35">
        <v>6288</v>
      </c>
      <c r="C28" s="45" t="s">
        <v>80</v>
      </c>
      <c r="D28" s="37"/>
      <c r="E28" s="37">
        <v>0.78100000000000003</v>
      </c>
      <c r="F28" s="39">
        <v>0.76041666666666663</v>
      </c>
      <c r="G28" s="46"/>
      <c r="H28" s="39">
        <v>0.7966550925925926</v>
      </c>
      <c r="I28" s="46"/>
      <c r="J28" s="40">
        <f>H28-F28</f>
        <v>3.6238425925925966E-2</v>
      </c>
      <c r="K28" s="40">
        <f>J28*E28</f>
        <v>2.8302210648148179E-2</v>
      </c>
      <c r="L28" s="36"/>
    </row>
    <row r="29" spans="1:14" s="20" customFormat="1" ht="26.25" x14ac:dyDescent="0.4">
      <c r="A29" s="20">
        <v>5</v>
      </c>
      <c r="B29" s="44">
        <v>5030</v>
      </c>
      <c r="C29" s="45" t="s">
        <v>14</v>
      </c>
      <c r="E29" s="37">
        <v>0.76490000000000002</v>
      </c>
      <c r="F29" s="39">
        <v>0.76041666666666663</v>
      </c>
      <c r="G29" s="46"/>
      <c r="H29" s="39">
        <v>0.79766203703703698</v>
      </c>
      <c r="I29" s="46"/>
      <c r="J29" s="40">
        <f>H29-F29</f>
        <v>3.7245370370370345E-2</v>
      </c>
      <c r="K29" s="40">
        <f>J29*E29</f>
        <v>2.8488983796296278E-2</v>
      </c>
      <c r="L29" s="36"/>
    </row>
    <row r="30" spans="1:14" s="20" customFormat="1" ht="26.25" x14ac:dyDescent="0.4">
      <c r="A30" s="20">
        <v>6</v>
      </c>
      <c r="B30" s="44">
        <v>9128</v>
      </c>
      <c r="C30" s="45" t="s">
        <v>48</v>
      </c>
      <c r="E30" s="37">
        <v>0.76819999999999999</v>
      </c>
      <c r="F30" s="39">
        <v>0.76041666666666663</v>
      </c>
      <c r="H30" s="39">
        <v>0.80223379629629632</v>
      </c>
      <c r="I30" s="46"/>
      <c r="J30" s="40">
        <f>H30-F30</f>
        <v>4.181712962962969E-2</v>
      </c>
      <c r="K30" s="40">
        <f>J30*E30</f>
        <v>3.2123918981481529E-2</v>
      </c>
      <c r="L30" s="36"/>
    </row>
    <row r="31" spans="1:14" s="20" customFormat="1" ht="26.25" x14ac:dyDescent="0.4">
      <c r="B31" s="44"/>
      <c r="C31" s="47"/>
      <c r="D31" s="37"/>
      <c r="E31" s="37"/>
      <c r="F31" s="39"/>
      <c r="G31" s="46"/>
      <c r="H31" s="39"/>
      <c r="I31" s="46"/>
      <c r="J31" s="40"/>
      <c r="K31" s="40"/>
      <c r="L31" s="36"/>
    </row>
    <row r="32" spans="1:14" s="20" customFormat="1" ht="26.25" x14ac:dyDescent="0.25">
      <c r="B32" s="48"/>
      <c r="C32" s="43" t="s">
        <v>81</v>
      </c>
      <c r="D32" s="21"/>
      <c r="E32" s="49"/>
      <c r="F32" s="22"/>
      <c r="G32" s="22"/>
      <c r="H32" s="75"/>
      <c r="I32" s="21"/>
      <c r="J32" s="40"/>
      <c r="K32" s="40"/>
      <c r="L32" s="36"/>
    </row>
    <row r="33" spans="1:15" s="20" customFormat="1" ht="26.25" x14ac:dyDescent="0.25">
      <c r="A33" s="20" t="s">
        <v>11</v>
      </c>
      <c r="B33" s="35" t="s">
        <v>64</v>
      </c>
      <c r="C33" s="36"/>
      <c r="E33" s="37"/>
      <c r="F33" s="20" t="s">
        <v>65</v>
      </c>
      <c r="H33" s="39" t="s">
        <v>66</v>
      </c>
      <c r="J33" s="20" t="s">
        <v>5</v>
      </c>
      <c r="K33" s="20" t="s">
        <v>12</v>
      </c>
      <c r="L33" s="19"/>
    </row>
    <row r="34" spans="1:15" s="20" customFormat="1" ht="26.25" x14ac:dyDescent="0.25">
      <c r="A34" s="21" t="s">
        <v>6</v>
      </c>
      <c r="B34" s="48" t="s">
        <v>7</v>
      </c>
      <c r="C34" s="21" t="s">
        <v>0</v>
      </c>
      <c r="E34" s="37" t="s">
        <v>1</v>
      </c>
      <c r="F34" s="21" t="s">
        <v>17</v>
      </c>
      <c r="G34" s="21"/>
      <c r="H34" s="75" t="s">
        <v>17</v>
      </c>
      <c r="I34" s="21"/>
      <c r="J34" s="20" t="s">
        <v>17</v>
      </c>
      <c r="K34" s="20" t="s">
        <v>17</v>
      </c>
      <c r="N34" s="50"/>
    </row>
    <row r="35" spans="1:15" s="20" customFormat="1" ht="26.25" x14ac:dyDescent="0.25">
      <c r="A35" s="21"/>
      <c r="B35" s="35"/>
      <c r="C35" s="36"/>
      <c r="E35" s="37"/>
      <c r="H35" s="39"/>
      <c r="L35" s="40"/>
      <c r="O35" s="50"/>
    </row>
    <row r="36" spans="1:15" s="20" customFormat="1" ht="26.25" x14ac:dyDescent="0.4">
      <c r="A36" s="21">
        <v>1</v>
      </c>
      <c r="B36" s="44">
        <v>9211</v>
      </c>
      <c r="C36" s="52" t="s">
        <v>50</v>
      </c>
      <c r="E36" s="37">
        <v>0.78239999999999998</v>
      </c>
      <c r="F36" s="39">
        <v>0.75347222222222221</v>
      </c>
      <c r="G36" s="51"/>
      <c r="H36" s="39">
        <v>0.78229166666666661</v>
      </c>
      <c r="J36" s="40">
        <f>H36-F36</f>
        <v>2.8819444444444398E-2</v>
      </c>
      <c r="K36" s="40">
        <f>J36*E36</f>
        <v>2.2548333333333295E-2</v>
      </c>
      <c r="L36" s="40"/>
      <c r="M36" s="36"/>
      <c r="N36" s="40"/>
      <c r="O36" s="50"/>
    </row>
    <row r="37" spans="1:15" s="20" customFormat="1" ht="26.25" x14ac:dyDescent="0.25">
      <c r="A37" s="21">
        <v>2</v>
      </c>
      <c r="B37" s="35">
        <v>6310</v>
      </c>
      <c r="C37" s="36" t="s">
        <v>27</v>
      </c>
      <c r="E37" s="37">
        <v>0.79139999999999999</v>
      </c>
      <c r="F37" s="39">
        <v>0.75347222222222221</v>
      </c>
      <c r="G37" s="51"/>
      <c r="H37" s="39">
        <v>0.78248842592592593</v>
      </c>
      <c r="J37" s="40">
        <f>H37-F37</f>
        <v>2.9016203703703725E-2</v>
      </c>
      <c r="K37" s="40">
        <f>J37*E37</f>
        <v>2.2963423611111127E-2</v>
      </c>
      <c r="L37" s="40">
        <f>K36*F36</f>
        <v>1.6989542824074045E-2</v>
      </c>
      <c r="M37" s="53"/>
      <c r="N37" s="53"/>
      <c r="O37" s="50"/>
    </row>
    <row r="38" spans="1:15" s="20" customFormat="1" ht="26.25" x14ac:dyDescent="0.4">
      <c r="A38" s="20">
        <v>3</v>
      </c>
      <c r="B38" s="44">
        <v>2768</v>
      </c>
      <c r="C38" s="52" t="s">
        <v>59</v>
      </c>
      <c r="E38" s="37">
        <v>0.6915</v>
      </c>
      <c r="F38" s="39">
        <v>0.75347222222222221</v>
      </c>
      <c r="G38" s="51"/>
      <c r="H38" s="39">
        <v>0.78711805555555558</v>
      </c>
      <c r="J38" s="40">
        <f>H38-F38</f>
        <v>3.3645833333333375E-2</v>
      </c>
      <c r="K38" s="40">
        <f>J38*E38</f>
        <v>2.3266093750000029E-2</v>
      </c>
      <c r="L38" s="40">
        <f t="shared" ref="L38:L42" si="0">K37*F37</f>
        <v>1.7302301818094147E-2</v>
      </c>
      <c r="M38" s="53"/>
      <c r="N38" s="53"/>
      <c r="O38" s="51"/>
    </row>
    <row r="39" spans="1:15" s="20" customFormat="1" ht="26.25" x14ac:dyDescent="0.25">
      <c r="A39" s="20">
        <v>4</v>
      </c>
      <c r="B39" s="35">
        <v>8357</v>
      </c>
      <c r="C39" s="36" t="s">
        <v>28</v>
      </c>
      <c r="E39" s="37">
        <v>0.876</v>
      </c>
      <c r="F39" s="39">
        <v>0.75347222222222221</v>
      </c>
      <c r="H39" s="39">
        <v>0.78004629629629629</v>
      </c>
      <c r="J39" s="40">
        <f>H39-F39</f>
        <v>2.6574074074074083E-2</v>
      </c>
      <c r="K39" s="40">
        <f>J39*E39</f>
        <v>2.3278888888888898E-2</v>
      </c>
      <c r="L39" s="40">
        <f t="shared" si="0"/>
        <v>1.7530355360243076E-2</v>
      </c>
      <c r="M39" s="53"/>
      <c r="N39" s="53"/>
    </row>
    <row r="40" spans="1:15" s="20" customFormat="1" ht="26.25" x14ac:dyDescent="0.25">
      <c r="A40" s="20">
        <v>5</v>
      </c>
      <c r="B40" s="35">
        <v>5103</v>
      </c>
      <c r="C40" s="36" t="s">
        <v>38</v>
      </c>
      <c r="E40" s="37">
        <v>0.79769999999999996</v>
      </c>
      <c r="F40" s="39">
        <v>0.75347222222222221</v>
      </c>
      <c r="G40" s="51"/>
      <c r="H40" s="39">
        <v>0.7828587962962964</v>
      </c>
      <c r="J40" s="40">
        <f>H40-F40</f>
        <v>2.938657407407419E-2</v>
      </c>
      <c r="K40" s="40">
        <f>J40*E40</f>
        <v>2.3441670138888981E-2</v>
      </c>
      <c r="L40" s="40">
        <f t="shared" si="0"/>
        <v>1.7539996141975316E-2</v>
      </c>
      <c r="M40" s="53"/>
      <c r="N40" s="53"/>
    </row>
    <row r="41" spans="1:15" s="20" customFormat="1" ht="26.25" x14ac:dyDescent="0.25">
      <c r="A41" s="20">
        <v>6</v>
      </c>
      <c r="B41" s="35">
        <v>5773</v>
      </c>
      <c r="C41" s="36" t="s">
        <v>25</v>
      </c>
      <c r="E41" s="37">
        <v>0.76449999999999996</v>
      </c>
      <c r="F41" s="39">
        <v>0.75347222222222221</v>
      </c>
      <c r="G41" s="51"/>
      <c r="H41" s="39">
        <v>0.78434027777777782</v>
      </c>
      <c r="J41" s="40">
        <f>H41-F41</f>
        <v>3.0868055555555607E-2</v>
      </c>
      <c r="K41" s="40">
        <f>J41*E41</f>
        <v>2.3598628472222261E-2</v>
      </c>
      <c r="L41" s="40">
        <f t="shared" si="0"/>
        <v>1.7662647292148989E-2</v>
      </c>
      <c r="M41" s="53"/>
      <c r="N41" s="53"/>
    </row>
    <row r="42" spans="1:15" s="20" customFormat="1" ht="26.25" x14ac:dyDescent="0.25">
      <c r="A42" s="20">
        <v>7</v>
      </c>
      <c r="B42" s="35">
        <v>8873</v>
      </c>
      <c r="C42" s="54" t="s">
        <v>82</v>
      </c>
      <c r="E42" s="37">
        <v>0.74560000000000004</v>
      </c>
      <c r="F42" s="39">
        <v>0.75347222222222221</v>
      </c>
      <c r="H42" s="39">
        <v>0.78531249999999997</v>
      </c>
      <c r="J42" s="40">
        <f>H42-F42</f>
        <v>3.1840277777777759E-2</v>
      </c>
      <c r="K42" s="40">
        <f>J42*E42</f>
        <v>2.3740111111111097E-2</v>
      </c>
      <c r="L42" s="40">
        <f t="shared" si="0"/>
        <v>1.7780911036361913E-2</v>
      </c>
      <c r="M42" s="53"/>
      <c r="N42" s="53"/>
    </row>
    <row r="43" spans="1:15" s="20" customFormat="1" ht="26.25" x14ac:dyDescent="0.25">
      <c r="A43" s="20">
        <v>8</v>
      </c>
      <c r="B43" s="35">
        <v>6157</v>
      </c>
      <c r="C43" s="36" t="s">
        <v>18</v>
      </c>
      <c r="E43" s="37">
        <v>0.74119999999999997</v>
      </c>
      <c r="F43" s="39">
        <v>0.75347222222222221</v>
      </c>
      <c r="G43" s="51"/>
      <c r="H43" s="39">
        <v>0.78574074074074074</v>
      </c>
      <c r="J43" s="40">
        <f>H43-F43</f>
        <v>3.226851851851853E-2</v>
      </c>
      <c r="K43" s="40">
        <f>J43*E43</f>
        <v>2.3917425925925932E-2</v>
      </c>
      <c r="L43" s="40" t="e">
        <f>#REF!*#REF!</f>
        <v>#REF!</v>
      </c>
      <c r="M43" s="53"/>
      <c r="N43" s="53"/>
    </row>
    <row r="44" spans="1:15" s="20" customFormat="1" ht="26.25" x14ac:dyDescent="0.25">
      <c r="A44" s="20">
        <v>9</v>
      </c>
      <c r="B44" s="35">
        <v>9619</v>
      </c>
      <c r="C44" s="36" t="s">
        <v>83</v>
      </c>
      <c r="E44" s="37">
        <v>0.85499999999999998</v>
      </c>
      <c r="F44" s="39">
        <v>0.75347222222222221</v>
      </c>
      <c r="H44" s="39">
        <v>0.7820717592592592</v>
      </c>
      <c r="J44" s="40">
        <f>H44-F44</f>
        <v>2.8599537037036993E-2</v>
      </c>
      <c r="K44" s="40">
        <f>J44*E44</f>
        <v>2.4452604166666628E-2</v>
      </c>
      <c r="L44" s="36"/>
    </row>
    <row r="45" spans="1:15" s="20" customFormat="1" ht="26.25" x14ac:dyDescent="0.25">
      <c r="A45" s="20">
        <v>10</v>
      </c>
      <c r="B45" s="35">
        <v>9476</v>
      </c>
      <c r="C45" s="36" t="s">
        <v>43</v>
      </c>
      <c r="E45" s="37">
        <v>0.78779999999999994</v>
      </c>
      <c r="F45" s="39">
        <v>0.75347222222222221</v>
      </c>
      <c r="H45" s="39">
        <v>0.78472222222222221</v>
      </c>
      <c r="J45" s="40">
        <f>H45-F45</f>
        <v>3.125E-2</v>
      </c>
      <c r="K45" s="40">
        <f>J45*E45</f>
        <v>2.4618749999999998E-2</v>
      </c>
      <c r="L45" s="36"/>
    </row>
    <row r="46" spans="1:15" ht="26.25" x14ac:dyDescent="0.4">
      <c r="A46" s="20">
        <v>11</v>
      </c>
      <c r="B46" s="44">
        <v>8855</v>
      </c>
      <c r="C46" s="52" t="s">
        <v>84</v>
      </c>
      <c r="D46" s="20"/>
      <c r="E46" s="37">
        <v>0.66490000000000005</v>
      </c>
      <c r="F46" s="39">
        <v>0.75347222222222221</v>
      </c>
      <c r="G46" s="51"/>
      <c r="H46" s="39">
        <v>0.78915509259259264</v>
      </c>
      <c r="I46" s="20"/>
      <c r="J46" s="40" t="s">
        <v>85</v>
      </c>
      <c r="K46" s="40"/>
    </row>
    <row r="47" spans="1:15" ht="26.25" x14ac:dyDescent="0.25">
      <c r="A47" s="20"/>
      <c r="B47" s="35"/>
      <c r="C47" s="36"/>
      <c r="D47" s="20"/>
      <c r="E47" s="37"/>
      <c r="F47" s="39"/>
      <c r="G47" s="20"/>
      <c r="H47" s="39"/>
      <c r="I47" s="20"/>
      <c r="J47" s="40"/>
      <c r="K47" s="40"/>
    </row>
    <row r="48" spans="1:15" ht="26.25" x14ac:dyDescent="0.25">
      <c r="A48" s="20"/>
      <c r="B48" s="48"/>
      <c r="C48" s="43" t="s">
        <v>86</v>
      </c>
      <c r="D48" s="21"/>
      <c r="E48" s="49"/>
      <c r="F48" s="22"/>
      <c r="G48" s="22"/>
      <c r="H48" s="75"/>
      <c r="I48" s="21"/>
      <c r="J48" s="40"/>
      <c r="K48" s="40"/>
    </row>
    <row r="49" spans="1:11" ht="26.25" x14ac:dyDescent="0.25">
      <c r="A49" s="20" t="s">
        <v>11</v>
      </c>
      <c r="B49" s="35" t="s">
        <v>64</v>
      </c>
      <c r="C49" s="36"/>
      <c r="D49" s="20"/>
      <c r="E49" s="37"/>
      <c r="F49" s="20" t="s">
        <v>65</v>
      </c>
      <c r="G49" s="20"/>
      <c r="H49" s="39" t="s">
        <v>66</v>
      </c>
      <c r="I49" s="20"/>
      <c r="J49" s="20" t="s">
        <v>5</v>
      </c>
      <c r="K49" s="20" t="s">
        <v>12</v>
      </c>
    </row>
    <row r="50" spans="1:11" ht="26.25" x14ac:dyDescent="0.25">
      <c r="A50" s="21" t="s">
        <v>6</v>
      </c>
      <c r="B50" s="48" t="s">
        <v>7</v>
      </c>
      <c r="C50" s="21" t="s">
        <v>0</v>
      </c>
      <c r="D50" s="20"/>
      <c r="E50" s="37" t="s">
        <v>1</v>
      </c>
      <c r="F50" s="21" t="s">
        <v>17</v>
      </c>
      <c r="G50" s="21"/>
      <c r="H50" s="75" t="s">
        <v>17</v>
      </c>
      <c r="I50" s="21"/>
      <c r="J50" s="20" t="s">
        <v>17</v>
      </c>
      <c r="K50" s="20" t="s">
        <v>17</v>
      </c>
    </row>
    <row r="51" spans="1:11" ht="26.25" x14ac:dyDescent="0.25">
      <c r="A51" s="21"/>
      <c r="B51" s="35"/>
      <c r="C51" s="36"/>
      <c r="D51" s="20"/>
      <c r="E51" s="37"/>
      <c r="F51" s="20"/>
      <c r="G51" s="20"/>
      <c r="H51" s="39"/>
      <c r="I51" s="20"/>
      <c r="J51" s="20"/>
      <c r="K51" s="20"/>
    </row>
    <row r="52" spans="1:11" ht="26.25" x14ac:dyDescent="0.25">
      <c r="A52" s="21">
        <v>1</v>
      </c>
      <c r="B52" s="35">
        <v>5305</v>
      </c>
      <c r="C52" s="36" t="s">
        <v>87</v>
      </c>
      <c r="D52" s="20"/>
      <c r="E52" s="37">
        <v>0.67610000000000003</v>
      </c>
      <c r="F52" s="39">
        <v>0.75694444444444453</v>
      </c>
      <c r="G52" s="20"/>
      <c r="H52" s="39">
        <v>0.78885416666666675</v>
      </c>
      <c r="I52" s="20"/>
      <c r="J52" s="40">
        <f>H52-F52</f>
        <v>3.1909722222222214E-2</v>
      </c>
      <c r="K52" s="40">
        <f>J52*E52</f>
        <v>2.157416319444444E-2</v>
      </c>
    </row>
    <row r="53" spans="1:11" ht="26.25" x14ac:dyDescent="0.25">
      <c r="A53" s="21">
        <v>2</v>
      </c>
      <c r="B53" s="35">
        <v>5034</v>
      </c>
      <c r="C53" s="36" t="s">
        <v>24</v>
      </c>
      <c r="D53" s="20"/>
      <c r="E53" s="37">
        <v>0.67610000000000003</v>
      </c>
      <c r="F53" s="39">
        <v>0.75694444444444453</v>
      </c>
      <c r="G53" s="51"/>
      <c r="H53" s="39">
        <v>0.78967592592592595</v>
      </c>
      <c r="I53" s="20"/>
      <c r="J53" s="40">
        <f>H53-F53</f>
        <v>3.2731481481481417E-2</v>
      </c>
      <c r="K53" s="40">
        <f>J53*E53</f>
        <v>2.2129754629629586E-2</v>
      </c>
    </row>
    <row r="54" spans="1:11" ht="26.25" x14ac:dyDescent="0.4">
      <c r="A54" s="20">
        <v>3</v>
      </c>
      <c r="B54" s="44">
        <v>1983</v>
      </c>
      <c r="C54" s="52" t="s">
        <v>88</v>
      </c>
      <c r="D54" s="20"/>
      <c r="E54" s="37">
        <v>0.67020000000000002</v>
      </c>
      <c r="F54" s="39">
        <v>0.75694444444444453</v>
      </c>
      <c r="G54" s="51"/>
      <c r="H54" s="39">
        <v>0.79108796296296291</v>
      </c>
      <c r="I54" s="20"/>
      <c r="J54" s="40">
        <f>H54-F54</f>
        <v>3.4143518518518379E-2</v>
      </c>
      <c r="K54" s="40">
        <f>J54*E54</f>
        <v>2.2882986111111017E-2</v>
      </c>
    </row>
    <row r="55" spans="1:11" ht="26.25" x14ac:dyDescent="0.4">
      <c r="A55" s="20">
        <v>4</v>
      </c>
      <c r="B55" s="44">
        <v>5749</v>
      </c>
      <c r="C55" s="52" t="s">
        <v>89</v>
      </c>
      <c r="D55" s="20"/>
      <c r="E55" s="37">
        <v>0.71850000000000003</v>
      </c>
      <c r="F55" s="39">
        <v>0.75694444444444453</v>
      </c>
      <c r="G55" s="51"/>
      <c r="H55" s="39">
        <v>0.78949074074074066</v>
      </c>
      <c r="I55" s="20"/>
      <c r="J55" s="40">
        <f>H55-F55</f>
        <v>3.2546296296296129E-2</v>
      </c>
      <c r="K55" s="40">
        <f>J55*E55</f>
        <v>2.3384513888888771E-2</v>
      </c>
    </row>
    <row r="56" spans="1:11" ht="26.25" x14ac:dyDescent="0.25">
      <c r="A56" s="20">
        <v>5</v>
      </c>
      <c r="B56" s="35">
        <v>1962</v>
      </c>
      <c r="C56" s="36" t="s">
        <v>3</v>
      </c>
      <c r="D56" s="20"/>
      <c r="E56" s="37">
        <v>0.63549999999999995</v>
      </c>
      <c r="F56" s="39">
        <v>0.75694444444444453</v>
      </c>
      <c r="G56" s="51"/>
      <c r="H56" s="39">
        <v>0.79620370370370364</v>
      </c>
      <c r="I56" s="20"/>
      <c r="J56" s="40">
        <f>H56-F56</f>
        <v>3.9259259259259105E-2</v>
      </c>
      <c r="K56" s="40">
        <f>J56*E56</f>
        <v>2.4949259259259161E-2</v>
      </c>
    </row>
    <row r="57" spans="1:11" ht="26.25" x14ac:dyDescent="0.25">
      <c r="A57" s="20">
        <v>6</v>
      </c>
      <c r="B57" s="35">
        <v>9654</v>
      </c>
      <c r="C57" s="36" t="s">
        <v>90</v>
      </c>
      <c r="D57" s="20"/>
      <c r="E57" s="37">
        <v>0.78500000000000003</v>
      </c>
      <c r="F57" s="39">
        <v>0.75694444444444453</v>
      </c>
      <c r="G57" s="51"/>
      <c r="H57" s="39">
        <v>0.78898148148148151</v>
      </c>
      <c r="I57" s="20"/>
      <c r="J57" s="40">
        <f>H57-F57</f>
        <v>3.2037037037036975E-2</v>
      </c>
      <c r="K57" s="40">
        <f>J57*E57</f>
        <v>2.5149074074074025E-2</v>
      </c>
    </row>
    <row r="58" spans="1:11" ht="26.25" x14ac:dyDescent="0.25">
      <c r="A58" s="20">
        <v>7</v>
      </c>
      <c r="B58" s="35">
        <v>6990</v>
      </c>
      <c r="C58" s="54" t="s">
        <v>47</v>
      </c>
      <c r="D58" s="20"/>
      <c r="E58" s="37">
        <v>0.70030000000000003</v>
      </c>
      <c r="F58" s="39">
        <v>0.75694444444444453</v>
      </c>
      <c r="G58" s="20"/>
      <c r="H58" s="39">
        <v>0.79469907407407403</v>
      </c>
      <c r="I58" s="20"/>
      <c r="J58" s="40">
        <f>H58-F58</f>
        <v>3.7754629629629499E-2</v>
      </c>
      <c r="K58" s="40">
        <f>J58*E58</f>
        <v>2.643956712962954E-2</v>
      </c>
    </row>
    <row r="59" spans="1:11" ht="26.25" x14ac:dyDescent="0.25">
      <c r="A59" s="20">
        <v>8</v>
      </c>
      <c r="B59" s="35">
        <v>5776</v>
      </c>
      <c r="C59" s="36" t="s">
        <v>91</v>
      </c>
      <c r="D59" s="20"/>
      <c r="E59" s="37">
        <v>0.65</v>
      </c>
      <c r="F59" s="39">
        <v>0.75694444444444453</v>
      </c>
      <c r="G59" s="51"/>
      <c r="H59" s="39" t="s">
        <v>85</v>
      </c>
      <c r="I59" s="20"/>
      <c r="J59" s="40"/>
      <c r="K59" s="40"/>
    </row>
    <row r="60" spans="1:11" ht="26.25" x14ac:dyDescent="0.25">
      <c r="A60" s="20"/>
      <c r="B60" s="35"/>
      <c r="C60" s="36"/>
      <c r="D60" s="20"/>
      <c r="E60" s="37"/>
      <c r="F60" s="39"/>
      <c r="G60" s="20"/>
      <c r="H60" s="39"/>
      <c r="I60" s="20"/>
      <c r="J60" s="40"/>
      <c r="K60" s="40"/>
    </row>
    <row r="61" spans="1:11" ht="26.25" x14ac:dyDescent="0.25">
      <c r="A61" s="20"/>
      <c r="B61" s="35"/>
      <c r="C61" s="36"/>
      <c r="D61" s="20"/>
      <c r="E61" s="37"/>
      <c r="F61" s="39"/>
      <c r="G61" s="20"/>
      <c r="H61" s="39"/>
      <c r="I61" s="20"/>
      <c r="J61" s="40"/>
      <c r="K61" s="40"/>
    </row>
    <row r="62" spans="1:11" ht="26.25" x14ac:dyDescent="0.4">
      <c r="A62" s="20"/>
      <c r="B62" s="44"/>
      <c r="C62" s="52"/>
      <c r="D62" s="20"/>
      <c r="E62" s="37"/>
      <c r="F62" s="39"/>
      <c r="G62" s="51"/>
      <c r="H62" s="39"/>
      <c r="I62" s="20"/>
      <c r="J62" s="40"/>
      <c r="K62" s="40"/>
    </row>
  </sheetData>
  <sortState ref="B36:K46">
    <sortCondition ref="K36:K46"/>
  </sortState>
  <mergeCells count="3">
    <mergeCell ref="A1:K1"/>
    <mergeCell ref="A3:C3"/>
    <mergeCell ref="E3:G3"/>
  </mergeCells>
  <conditionalFormatting sqref="C19:C20 B19:B21">
    <cfRule type="cellIs" dxfId="0" priority="24" operator="equal">
      <formula>$S$8</formula>
    </cfRule>
  </conditionalFormatting>
  <pageMargins left="0.47244094488188981" right="0.43307086614173229" top="0.19685039370078741" bottom="0.78740157480314965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 10</vt:lpstr>
      <vt:lpstr>Invitation Race</vt:lpstr>
      <vt:lpstr>'Invitation Race'!Print_Area</vt:lpstr>
      <vt:lpstr>'Series Results 10'!Print_Area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Waikawa Boating Club</cp:lastModifiedBy>
  <cp:lastPrinted>2018-01-13T00:30:44Z</cp:lastPrinted>
  <dcterms:created xsi:type="dcterms:W3CDTF">2012-09-14T09:50:04Z</dcterms:created>
  <dcterms:modified xsi:type="dcterms:W3CDTF">2018-01-13T00:31:05Z</dcterms:modified>
</cp:coreProperties>
</file>