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10" windowHeight="8595"/>
  </bookViews>
  <sheets>
    <sheet name="Series Results 4" sheetId="5" r:id="rId1"/>
    <sheet name="Div 1 " sheetId="8" r:id="rId2"/>
  </sheets>
  <definedNames>
    <definedName name="_xlnm.Print_Area" localSheetId="1">'Div 1 '!$A$1:$K$41</definedName>
    <definedName name="_xlnm.Print_Area" localSheetId="0">'Series Results 4'!$A$1:$J$54</definedName>
  </definedNames>
  <calcPr calcId="125725"/>
</workbook>
</file>

<file path=xl/calcChain.xml><?xml version="1.0" encoding="utf-8"?>
<calcChain xmlns="http://schemas.openxmlformats.org/spreadsheetml/2006/main">
  <c r="J32" i="5"/>
  <c r="E54"/>
  <c r="E46"/>
  <c r="F46"/>
  <c r="G46"/>
  <c r="H26"/>
  <c r="J26" s="1"/>
  <c r="H22"/>
  <c r="J22" s="1"/>
  <c r="J30" i="8"/>
  <c r="J24"/>
  <c r="J28"/>
  <c r="J33"/>
  <c r="J31"/>
  <c r="H54" i="5"/>
  <c r="H53"/>
  <c r="H52"/>
  <c r="H51"/>
  <c r="H50"/>
  <c r="H49"/>
  <c r="H48"/>
  <c r="H47"/>
  <c r="H44"/>
  <c r="H43"/>
  <c r="H41"/>
  <c r="H39"/>
  <c r="H36"/>
  <c r="J20"/>
  <c r="J17"/>
  <c r="H30"/>
  <c r="J16"/>
  <c r="J13"/>
  <c r="J8"/>
  <c r="F37"/>
  <c r="E37"/>
  <c r="F33"/>
  <c r="E33"/>
  <c r="F44"/>
  <c r="E44"/>
  <c r="F48"/>
  <c r="E48"/>
  <c r="F53"/>
  <c r="E53"/>
  <c r="F52"/>
  <c r="E52"/>
  <c r="G54"/>
  <c r="G51"/>
  <c r="G50"/>
  <c r="G45"/>
  <c r="G49"/>
  <c r="G47"/>
  <c r="G35"/>
  <c r="G42"/>
  <c r="G34"/>
  <c r="G41"/>
  <c r="G39"/>
  <c r="G28"/>
  <c r="G36"/>
  <c r="G25"/>
  <c r="J25" s="1"/>
  <c r="G29"/>
  <c r="J29" s="1"/>
  <c r="G30"/>
  <c r="J27" i="8"/>
  <c r="J34"/>
  <c r="F35" i="5"/>
  <c r="J35" s="1"/>
  <c r="J18" i="8"/>
  <c r="J29"/>
  <c r="J16"/>
  <c r="J23"/>
  <c r="J9"/>
  <c r="J11"/>
  <c r="J15"/>
  <c r="J10"/>
  <c r="J14"/>
  <c r="J21"/>
  <c r="J26"/>
  <c r="J12"/>
  <c r="J13"/>
  <c r="J25"/>
  <c r="J22"/>
  <c r="J20"/>
  <c r="J17"/>
  <c r="J32"/>
  <c r="J19"/>
  <c r="F31" i="5"/>
  <c r="J31" s="1"/>
  <c r="F27"/>
  <c r="J27" s="1"/>
  <c r="E34"/>
  <c r="E14"/>
  <c r="J14" s="1"/>
  <c r="E21"/>
  <c r="E49"/>
  <c r="F28"/>
  <c r="F43"/>
  <c r="F41"/>
  <c r="E51"/>
  <c r="F38"/>
  <c r="J38" s="1"/>
  <c r="F54"/>
  <c r="F50"/>
  <c r="F24"/>
  <c r="J24" s="1"/>
  <c r="F45"/>
  <c r="F40"/>
  <c r="J40" s="1"/>
  <c r="F47"/>
  <c r="F42"/>
  <c r="J42" s="1"/>
  <c r="F18"/>
  <c r="J18" s="1"/>
  <c r="F19"/>
  <c r="J12"/>
  <c r="J7"/>
  <c r="J23"/>
  <c r="J15"/>
  <c r="J11"/>
  <c r="J9"/>
  <c r="J10"/>
  <c r="J45" l="1"/>
  <c r="J46"/>
  <c r="J39"/>
  <c r="J30"/>
  <c r="J36"/>
  <c r="J43"/>
  <c r="J19"/>
  <c r="J21"/>
  <c r="J47"/>
  <c r="J41"/>
  <c r="J52"/>
  <c r="J54"/>
  <c r="J53"/>
  <c r="J44"/>
  <c r="J37"/>
  <c r="J51"/>
  <c r="J48"/>
  <c r="J33"/>
  <c r="J50"/>
  <c r="J49"/>
  <c r="J34"/>
  <c r="J28"/>
</calcChain>
</file>

<file path=xl/sharedStrings.xml><?xml version="1.0" encoding="utf-8"?>
<sst xmlns="http://schemas.openxmlformats.org/spreadsheetml/2006/main" count="171" uniqueCount="82">
  <si>
    <t>Yacht</t>
  </si>
  <si>
    <t>Imagine It</t>
  </si>
  <si>
    <t>Settimio</t>
  </si>
  <si>
    <t>Total</t>
  </si>
  <si>
    <t>Elapsed</t>
  </si>
  <si>
    <t>Position</t>
  </si>
  <si>
    <t>Number</t>
  </si>
  <si>
    <t>Division 1</t>
  </si>
  <si>
    <t xml:space="preserve">Adjusted </t>
  </si>
  <si>
    <t>Sirrah</t>
  </si>
  <si>
    <t>Acquiesce</t>
  </si>
  <si>
    <t>Race :</t>
  </si>
  <si>
    <t>Entertainer</t>
  </si>
  <si>
    <t>Time</t>
  </si>
  <si>
    <t>Rapport</t>
  </si>
  <si>
    <t xml:space="preserve">                                                                                                                </t>
  </si>
  <si>
    <t>Slingshot</t>
  </si>
  <si>
    <t>Paperchase</t>
  </si>
  <si>
    <t>Bluebird</t>
  </si>
  <si>
    <t>Fame</t>
  </si>
  <si>
    <t>Flying Tiger</t>
  </si>
  <si>
    <t>Khamsin</t>
  </si>
  <si>
    <t>Midnight</t>
  </si>
  <si>
    <t>Blaze Away</t>
  </si>
  <si>
    <t>Supertramp</t>
  </si>
  <si>
    <t>Northern Rebel</t>
  </si>
  <si>
    <t>High Voltage</t>
  </si>
  <si>
    <t>Honk n Jack</t>
  </si>
  <si>
    <t>Drinks Trolley</t>
  </si>
  <si>
    <t>Global</t>
  </si>
  <si>
    <t>On Appro</t>
  </si>
  <si>
    <t>Family Affair</t>
  </si>
  <si>
    <t>Satu</t>
  </si>
  <si>
    <t>Bump n Grind</t>
  </si>
  <si>
    <t>Raconteur</t>
  </si>
  <si>
    <t>Reotahi</t>
  </si>
  <si>
    <t>Third Wave</t>
  </si>
  <si>
    <t>dnc =</t>
  </si>
  <si>
    <t>Flying Fox</t>
  </si>
  <si>
    <t>Crossfire III</t>
  </si>
  <si>
    <t>Moonspinner II</t>
  </si>
  <si>
    <t>Sail</t>
  </si>
  <si>
    <t>Start</t>
  </si>
  <si>
    <t>Finish</t>
  </si>
  <si>
    <t>dnf</t>
  </si>
  <si>
    <t>Paradigm</t>
  </si>
  <si>
    <t>Jael</t>
  </si>
  <si>
    <t>Gica</t>
  </si>
  <si>
    <t>Finnistere</t>
  </si>
  <si>
    <t>MRX</t>
  </si>
  <si>
    <t>Fiesta</t>
  </si>
  <si>
    <t>dsq</t>
  </si>
  <si>
    <t>dsqR1=</t>
  </si>
  <si>
    <t xml:space="preserve">VININGS </t>
  </si>
  <si>
    <t>dnfR1=</t>
  </si>
  <si>
    <t>VINING WINSTANLEY KERRIDGE FUN SERIES SUMMER 2017</t>
  </si>
  <si>
    <t>VINING WINSTANLEY KERRIDGE SUMMER FUN SERIES 2017</t>
  </si>
  <si>
    <t>Freaky</t>
  </si>
  <si>
    <t>That's Amore</t>
  </si>
  <si>
    <t>Joint Effort</t>
  </si>
  <si>
    <t>Manaroa</t>
  </si>
  <si>
    <t>Flying Machine</t>
  </si>
  <si>
    <t>dns</t>
  </si>
  <si>
    <t>dnfR2=</t>
  </si>
  <si>
    <t>dnsR2=</t>
  </si>
  <si>
    <t>Ngawi</t>
  </si>
  <si>
    <t>Winds - Light</t>
  </si>
  <si>
    <t>Welcome Home</t>
  </si>
  <si>
    <t>Prime Suspect</t>
  </si>
  <si>
    <t>Satellite Spy</t>
  </si>
  <si>
    <t>Velero</t>
  </si>
  <si>
    <t>Oldsmobile</t>
  </si>
  <si>
    <t>dsqR3 =</t>
  </si>
  <si>
    <t>45=</t>
  </si>
  <si>
    <t xml:space="preserve">dnfR3 = </t>
  </si>
  <si>
    <t>`</t>
  </si>
  <si>
    <t>Race 4</t>
  </si>
  <si>
    <t>Bandit</t>
  </si>
  <si>
    <t>dsqR4=</t>
  </si>
  <si>
    <t>q</t>
  </si>
  <si>
    <t>ah</t>
  </si>
  <si>
    <t xml:space="preserve">dnfR4 =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</si>
</sst>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0.0000"/>
    <numFmt numFmtId="166" formatCode="0.0"/>
    <numFmt numFmtId="167" formatCode="hh:mm:ss;@"/>
    <numFmt numFmtId="168" formatCode="d/mm/yyyy;@"/>
    <numFmt numFmtId="169" formatCode="[$-F400]h:mm:ss\ AM/PM"/>
    <numFmt numFmtId="170" formatCode="h:mm:ss;@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1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0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/>
    <xf numFmtId="165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170" fontId="5" fillId="0" borderId="0" xfId="0" applyNumberFormat="1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11">
    <dxf>
      <numFmt numFmtId="171" formatCode="&quot;dnf&quot;"/>
    </dxf>
    <dxf>
      <numFmt numFmtId="173" formatCode="&quot;dsq&quot;"/>
    </dxf>
    <dxf>
      <numFmt numFmtId="171" formatCode="&quot;dnf&quot;"/>
    </dxf>
    <dxf>
      <numFmt numFmtId="172" formatCode="&quot;dnc&quot;"/>
    </dxf>
    <dxf>
      <numFmt numFmtId="171" formatCode="&quot;dnf&quot;"/>
    </dxf>
    <dxf>
      <numFmt numFmtId="171" formatCode="&quot;dnf&quot;"/>
    </dxf>
    <dxf>
      <numFmt numFmtId="172" formatCode="&quot;dnc&quot;"/>
    </dxf>
    <dxf>
      <numFmt numFmtId="171" formatCode="&quot;dnf&quot;"/>
    </dxf>
    <dxf>
      <numFmt numFmtId="172" formatCode="&quot;dnc&quot;"/>
    </dxf>
    <dxf>
      <numFmt numFmtId="172" formatCode="&quot;dnc&quot;"/>
    </dxf>
    <dxf>
      <numFmt numFmtId="172" formatCode="&quot;dnc&quot;"/>
    </dxf>
  </dxfs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="80" zoomScaleNormal="80" workbookViewId="0">
      <pane ySplit="1" topLeftCell="A43" activePane="bottomLeft" state="frozen"/>
      <selection pane="bottomLeft" activeCell="O33" sqref="O33"/>
    </sheetView>
  </sheetViews>
  <sheetFormatPr defaultRowHeight="18.75"/>
  <cols>
    <col min="1" max="1" width="6.85546875" style="4" customWidth="1"/>
    <col min="2" max="2" width="18.85546875" style="2" bestFit="1" customWidth="1"/>
    <col min="3" max="3" width="34.28515625" style="5" bestFit="1" customWidth="1"/>
    <col min="4" max="4" width="2.140625" style="1" customWidth="1"/>
    <col min="5" max="8" width="15.7109375" style="2" customWidth="1"/>
    <col min="9" max="9" width="15.7109375" style="1" customWidth="1"/>
    <col min="10" max="10" width="15.7109375" style="4" customWidth="1"/>
    <col min="11" max="12" width="9.140625" style="1"/>
    <col min="13" max="13" width="9.5703125" style="1" bestFit="1" customWidth="1"/>
    <col min="14" max="16384" width="9.140625" style="1"/>
  </cols>
  <sheetData>
    <row r="1" spans="1:25" ht="39.950000000000003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2"/>
    </row>
    <row r="2" spans="1:25" ht="33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2"/>
    </row>
    <row r="3" spans="1:25" s="3" customFormat="1" ht="33.75" customHeight="1">
      <c r="A3" s="46"/>
      <c r="B3" s="46"/>
      <c r="C3" s="48" t="s">
        <v>7</v>
      </c>
      <c r="D3" s="47"/>
      <c r="E3" s="47" t="s">
        <v>11</v>
      </c>
      <c r="F3" s="47"/>
      <c r="G3" s="47"/>
      <c r="H3" s="47"/>
      <c r="I3" s="45"/>
      <c r="J3" s="49"/>
      <c r="Y3" s="3" t="s">
        <v>53</v>
      </c>
    </row>
    <row r="4" spans="1:25" s="3" customFormat="1" ht="33.75" customHeight="1">
      <c r="A4" s="46"/>
      <c r="B4" s="46"/>
      <c r="C4" s="48"/>
      <c r="D4" s="47"/>
      <c r="E4" s="47"/>
      <c r="F4" s="47"/>
      <c r="G4" s="47"/>
      <c r="H4" s="47"/>
      <c r="I4" s="45"/>
      <c r="J4" s="49"/>
    </row>
    <row r="5" spans="1:25" s="3" customFormat="1" ht="33.75" customHeight="1">
      <c r="A5" s="46"/>
      <c r="B5" s="46" t="s">
        <v>6</v>
      </c>
      <c r="C5" s="46" t="s">
        <v>0</v>
      </c>
      <c r="D5" s="47"/>
      <c r="E5" s="47">
        <v>1</v>
      </c>
      <c r="F5" s="47">
        <v>2</v>
      </c>
      <c r="G5" s="47">
        <v>3</v>
      </c>
      <c r="H5" s="47">
        <v>4</v>
      </c>
      <c r="I5" s="50"/>
      <c r="J5" s="46" t="s">
        <v>3</v>
      </c>
    </row>
    <row r="6" spans="1:25" ht="33.75" customHeight="1">
      <c r="A6" s="46"/>
      <c r="B6" s="46"/>
      <c r="C6" s="48"/>
      <c r="D6" s="47"/>
      <c r="E6" s="51"/>
      <c r="F6" s="47"/>
      <c r="G6" s="47"/>
      <c r="H6" s="47"/>
      <c r="I6" s="50"/>
      <c r="J6" s="52"/>
      <c r="M6" s="3"/>
      <c r="N6" s="3"/>
    </row>
    <row r="7" spans="1:25" ht="33.75" customHeight="1">
      <c r="A7" s="46">
        <v>1</v>
      </c>
      <c r="B7" s="59">
        <v>5034</v>
      </c>
      <c r="C7" s="61" t="s">
        <v>19</v>
      </c>
      <c r="D7" s="50"/>
      <c r="E7" s="54">
        <v>11</v>
      </c>
      <c r="F7" s="54">
        <v>4</v>
      </c>
      <c r="G7" s="54">
        <v>5</v>
      </c>
      <c r="H7" s="54">
        <v>22</v>
      </c>
      <c r="I7" s="53"/>
      <c r="J7" s="52">
        <f>SUM(E7:H7)</f>
        <v>42</v>
      </c>
      <c r="K7" s="2"/>
      <c r="L7" s="3" t="s">
        <v>37</v>
      </c>
      <c r="M7" s="3">
        <v>49</v>
      </c>
    </row>
    <row r="8" spans="1:25" ht="33.75" customHeight="1">
      <c r="A8" s="46">
        <v>2</v>
      </c>
      <c r="B8" s="59">
        <v>9476</v>
      </c>
      <c r="C8" s="60" t="s">
        <v>30</v>
      </c>
      <c r="D8" s="50"/>
      <c r="E8" s="53">
        <v>12</v>
      </c>
      <c r="F8" s="53">
        <v>10</v>
      </c>
      <c r="G8" s="53">
        <v>18</v>
      </c>
      <c r="H8" s="54">
        <v>4</v>
      </c>
      <c r="I8" s="53"/>
      <c r="J8" s="52">
        <f>SUM(E8:H8)</f>
        <v>44</v>
      </c>
      <c r="K8" s="2"/>
      <c r="L8" s="3" t="s">
        <v>52</v>
      </c>
      <c r="M8" s="3">
        <v>37</v>
      </c>
    </row>
    <row r="9" spans="1:25" ht="33.75" customHeight="1">
      <c r="A9" s="46">
        <v>3</v>
      </c>
      <c r="B9" s="59">
        <v>9211</v>
      </c>
      <c r="C9" s="60" t="s">
        <v>34</v>
      </c>
      <c r="D9" s="50"/>
      <c r="E9" s="53">
        <v>19</v>
      </c>
      <c r="F9" s="53">
        <v>3</v>
      </c>
      <c r="G9" s="53">
        <v>14</v>
      </c>
      <c r="H9" s="54">
        <v>10</v>
      </c>
      <c r="I9" s="50"/>
      <c r="J9" s="52">
        <f>SUM(E9:H9)</f>
        <v>46</v>
      </c>
      <c r="K9" s="2"/>
      <c r="L9" s="3" t="s">
        <v>63</v>
      </c>
      <c r="M9" s="3">
        <v>32</v>
      </c>
    </row>
    <row r="10" spans="1:25" ht="33.75" customHeight="1">
      <c r="A10" s="46">
        <v>4</v>
      </c>
      <c r="B10" s="59">
        <v>5843</v>
      </c>
      <c r="C10" s="61" t="s">
        <v>35</v>
      </c>
      <c r="D10" s="50"/>
      <c r="E10" s="53">
        <v>25</v>
      </c>
      <c r="F10" s="53">
        <v>6</v>
      </c>
      <c r="G10" s="53">
        <v>7</v>
      </c>
      <c r="H10" s="54">
        <v>8</v>
      </c>
      <c r="I10" s="53"/>
      <c r="J10" s="52">
        <f>SUM(E10:H10)</f>
        <v>46</v>
      </c>
      <c r="K10" s="2"/>
      <c r="L10" s="3" t="s">
        <v>54</v>
      </c>
      <c r="M10" s="3">
        <v>37</v>
      </c>
    </row>
    <row r="11" spans="1:25" ht="33.75" customHeight="1">
      <c r="A11" s="46">
        <v>5</v>
      </c>
      <c r="B11" s="62">
        <v>9310</v>
      </c>
      <c r="C11" s="61" t="s">
        <v>21</v>
      </c>
      <c r="D11" s="50"/>
      <c r="E11" s="53">
        <v>2</v>
      </c>
      <c r="F11" s="54">
        <v>18</v>
      </c>
      <c r="G11" s="53">
        <v>15</v>
      </c>
      <c r="H11" s="54">
        <v>15</v>
      </c>
      <c r="I11" s="53"/>
      <c r="J11" s="52">
        <f>SUM(E11:H11)</f>
        <v>50</v>
      </c>
      <c r="K11" s="2"/>
      <c r="L11" s="3" t="s">
        <v>64</v>
      </c>
      <c r="M11" s="3">
        <v>32</v>
      </c>
    </row>
    <row r="12" spans="1:25" ht="33.75" customHeight="1">
      <c r="A12" s="46">
        <v>6</v>
      </c>
      <c r="B12" s="62">
        <v>55055</v>
      </c>
      <c r="C12" s="61" t="s">
        <v>18</v>
      </c>
      <c r="D12" s="50"/>
      <c r="E12" s="54">
        <v>16</v>
      </c>
      <c r="F12" s="54">
        <v>8</v>
      </c>
      <c r="G12" s="54">
        <v>22</v>
      </c>
      <c r="H12" s="54">
        <v>9</v>
      </c>
      <c r="I12" s="53"/>
      <c r="J12" s="52">
        <f>SUM(E12:H12)</f>
        <v>55</v>
      </c>
      <c r="K12" s="2"/>
      <c r="L12" s="3" t="s">
        <v>72</v>
      </c>
      <c r="M12" s="3">
        <v>32</v>
      </c>
    </row>
    <row r="13" spans="1:25" ht="33.75" customHeight="1">
      <c r="A13" s="46">
        <v>7</v>
      </c>
      <c r="B13" s="59">
        <v>4521</v>
      </c>
      <c r="C13" s="61" t="s">
        <v>17</v>
      </c>
      <c r="D13" s="50"/>
      <c r="E13" s="53">
        <v>26</v>
      </c>
      <c r="F13" s="53">
        <v>15</v>
      </c>
      <c r="G13" s="53">
        <v>2</v>
      </c>
      <c r="H13" s="54">
        <v>17</v>
      </c>
      <c r="I13" s="53"/>
      <c r="J13" s="52">
        <f>SUM(E13:H13)</f>
        <v>60</v>
      </c>
      <c r="K13" s="2"/>
      <c r="L13" s="3" t="s">
        <v>74</v>
      </c>
      <c r="M13" s="3">
        <v>32</v>
      </c>
    </row>
    <row r="14" spans="1:25" ht="33.75" customHeight="1">
      <c r="A14" s="46">
        <v>8</v>
      </c>
      <c r="B14" s="46">
        <v>9619</v>
      </c>
      <c r="C14" s="48" t="s">
        <v>58</v>
      </c>
      <c r="D14" s="47"/>
      <c r="E14" s="54">
        <f>$M$7</f>
        <v>49</v>
      </c>
      <c r="F14" s="47">
        <v>7</v>
      </c>
      <c r="G14" s="47">
        <v>4</v>
      </c>
      <c r="H14" s="54">
        <v>1</v>
      </c>
      <c r="I14" s="50"/>
      <c r="J14" s="52">
        <f>SUM(E14:H14)</f>
        <v>61</v>
      </c>
      <c r="K14" s="2"/>
      <c r="L14" s="3" t="s">
        <v>78</v>
      </c>
      <c r="M14" s="3">
        <v>33</v>
      </c>
    </row>
    <row r="15" spans="1:25" ht="33.75" customHeight="1">
      <c r="A15" s="46">
        <v>9</v>
      </c>
      <c r="B15" s="59">
        <v>8873</v>
      </c>
      <c r="C15" s="60" t="s">
        <v>1</v>
      </c>
      <c r="D15" s="47"/>
      <c r="E15" s="53">
        <v>7</v>
      </c>
      <c r="F15" s="53">
        <v>9</v>
      </c>
      <c r="G15" s="53">
        <v>25</v>
      </c>
      <c r="H15" s="54">
        <v>21</v>
      </c>
      <c r="I15" s="50"/>
      <c r="J15" s="52">
        <f>SUM(E15:H15)</f>
        <v>62</v>
      </c>
      <c r="K15" s="2"/>
      <c r="L15" s="3" t="s">
        <v>81</v>
      </c>
      <c r="M15" s="3">
        <v>33</v>
      </c>
    </row>
    <row r="16" spans="1:25" s="3" customFormat="1" ht="33.75" customHeight="1">
      <c r="A16" s="46">
        <v>10</v>
      </c>
      <c r="B16" s="46">
        <v>4816</v>
      </c>
      <c r="C16" s="45" t="s">
        <v>16</v>
      </c>
      <c r="D16" s="50"/>
      <c r="E16" s="53">
        <v>9</v>
      </c>
      <c r="F16" s="53">
        <v>21</v>
      </c>
      <c r="G16" s="53">
        <v>20</v>
      </c>
      <c r="H16" s="54">
        <v>14</v>
      </c>
      <c r="I16" s="50"/>
      <c r="J16" s="52">
        <f>SUM(E16:H16)</f>
        <v>64</v>
      </c>
    </row>
    <row r="17" spans="1:10" s="3" customFormat="1" ht="33.75" customHeight="1">
      <c r="A17" s="46">
        <v>11</v>
      </c>
      <c r="B17" s="59">
        <v>5854</v>
      </c>
      <c r="C17" s="61" t="s">
        <v>36</v>
      </c>
      <c r="D17" s="50"/>
      <c r="E17" s="53" t="s">
        <v>44</v>
      </c>
      <c r="F17" s="53">
        <v>1</v>
      </c>
      <c r="G17" s="53">
        <v>19</v>
      </c>
      <c r="H17" s="54">
        <v>13</v>
      </c>
      <c r="I17" s="50"/>
      <c r="J17" s="52">
        <f>SUM(E17:H17)+37</f>
        <v>70</v>
      </c>
    </row>
    <row r="18" spans="1:10" s="3" customFormat="1" ht="33.75" customHeight="1">
      <c r="A18" s="46">
        <v>12</v>
      </c>
      <c r="B18" s="59">
        <v>4804</v>
      </c>
      <c r="C18" s="60" t="s">
        <v>14</v>
      </c>
      <c r="D18" s="50"/>
      <c r="E18" s="53">
        <v>8</v>
      </c>
      <c r="F18" s="54">
        <f>$M$7</f>
        <v>49</v>
      </c>
      <c r="G18" s="53">
        <v>12</v>
      </c>
      <c r="H18" s="54">
        <v>2</v>
      </c>
      <c r="I18" s="50"/>
      <c r="J18" s="52">
        <f>SUM(E18:H18)</f>
        <v>71</v>
      </c>
    </row>
    <row r="19" spans="1:10" s="3" customFormat="1" ht="33.75" customHeight="1">
      <c r="A19" s="46">
        <v>13</v>
      </c>
      <c r="B19" s="59">
        <v>4465</v>
      </c>
      <c r="C19" s="61" t="s">
        <v>38</v>
      </c>
      <c r="D19" s="50"/>
      <c r="E19" s="54">
        <v>4</v>
      </c>
      <c r="F19" s="54">
        <f>$M$7</f>
        <v>49</v>
      </c>
      <c r="G19" s="54">
        <v>3</v>
      </c>
      <c r="H19" s="54">
        <v>19</v>
      </c>
      <c r="I19" s="53"/>
      <c r="J19" s="52">
        <f>SUM(E19:H19)</f>
        <v>75</v>
      </c>
    </row>
    <row r="20" spans="1:10" s="3" customFormat="1" ht="33.75" customHeight="1">
      <c r="A20" s="46">
        <v>14</v>
      </c>
      <c r="B20" s="59">
        <v>1962</v>
      </c>
      <c r="C20" s="60" t="s">
        <v>2</v>
      </c>
      <c r="D20" s="50"/>
      <c r="E20" s="53">
        <v>30</v>
      </c>
      <c r="F20" s="53">
        <v>23</v>
      </c>
      <c r="G20" s="53">
        <v>6</v>
      </c>
      <c r="H20" s="54">
        <v>20</v>
      </c>
      <c r="I20" s="53"/>
      <c r="J20" s="52">
        <f>SUM(E20:H20)</f>
        <v>79</v>
      </c>
    </row>
    <row r="21" spans="1:10" s="3" customFormat="1" ht="33.75" customHeight="1">
      <c r="A21" s="46">
        <v>15</v>
      </c>
      <c r="B21" s="46">
        <v>2768</v>
      </c>
      <c r="C21" s="48" t="s">
        <v>57</v>
      </c>
      <c r="D21" s="47"/>
      <c r="E21" s="54">
        <f>$M$7</f>
        <v>49</v>
      </c>
      <c r="F21" s="47">
        <v>13</v>
      </c>
      <c r="G21" s="47">
        <v>16</v>
      </c>
      <c r="H21" s="54">
        <v>3</v>
      </c>
      <c r="I21" s="50"/>
      <c r="J21" s="52">
        <f>SUM(E21:H21)</f>
        <v>81</v>
      </c>
    </row>
    <row r="22" spans="1:10" s="3" customFormat="1" ht="33.75" customHeight="1">
      <c r="A22" s="46">
        <v>16</v>
      </c>
      <c r="B22" s="59">
        <v>5350</v>
      </c>
      <c r="C22" s="60" t="s">
        <v>10</v>
      </c>
      <c r="D22" s="50"/>
      <c r="E22" s="54">
        <v>10</v>
      </c>
      <c r="F22" s="54">
        <v>14</v>
      </c>
      <c r="G22" s="54">
        <v>10</v>
      </c>
      <c r="H22" s="54">
        <f>$M$7</f>
        <v>49</v>
      </c>
      <c r="I22" s="53"/>
      <c r="J22" s="52">
        <f>SUM(E22:H22)</f>
        <v>83</v>
      </c>
    </row>
    <row r="23" spans="1:10" s="3" customFormat="1" ht="33.75" customHeight="1">
      <c r="A23" s="46">
        <v>17</v>
      </c>
      <c r="B23" s="46">
        <v>5603</v>
      </c>
      <c r="C23" s="45" t="s">
        <v>50</v>
      </c>
      <c r="D23" s="50"/>
      <c r="E23" s="54">
        <v>22</v>
      </c>
      <c r="F23" s="54">
        <v>12</v>
      </c>
      <c r="G23" s="54">
        <v>24</v>
      </c>
      <c r="H23" s="54">
        <v>26</v>
      </c>
      <c r="I23" s="53"/>
      <c r="J23" s="52">
        <f>SUM(E23:H23)</f>
        <v>84</v>
      </c>
    </row>
    <row r="24" spans="1:10" s="3" customFormat="1" ht="33.75" customHeight="1">
      <c r="A24" s="46">
        <v>18</v>
      </c>
      <c r="B24" s="59">
        <v>9128</v>
      </c>
      <c r="C24" s="45" t="s">
        <v>33</v>
      </c>
      <c r="D24" s="50"/>
      <c r="E24" s="54">
        <v>28</v>
      </c>
      <c r="F24" s="54">
        <f>$M$7</f>
        <v>49</v>
      </c>
      <c r="G24" s="54">
        <v>1</v>
      </c>
      <c r="H24" s="54">
        <v>7</v>
      </c>
      <c r="I24" s="50"/>
      <c r="J24" s="52">
        <f>SUM(E24:H24)</f>
        <v>85</v>
      </c>
    </row>
    <row r="25" spans="1:10" s="3" customFormat="1" ht="33.75" customHeight="1">
      <c r="A25" s="46">
        <v>19</v>
      </c>
      <c r="B25" s="59">
        <v>8357</v>
      </c>
      <c r="C25" s="61" t="s">
        <v>22</v>
      </c>
      <c r="D25" s="50"/>
      <c r="E25" s="53">
        <v>24</v>
      </c>
      <c r="F25" s="53">
        <v>2</v>
      </c>
      <c r="G25" s="54">
        <f>$M$7</f>
        <v>49</v>
      </c>
      <c r="H25" s="54">
        <v>12</v>
      </c>
      <c r="I25" s="53"/>
      <c r="J25" s="52">
        <f>SUM(E25:H25)</f>
        <v>87</v>
      </c>
    </row>
    <row r="26" spans="1:10" s="3" customFormat="1" ht="33.75" customHeight="1">
      <c r="A26" s="46">
        <v>20</v>
      </c>
      <c r="B26" s="59">
        <v>5205</v>
      </c>
      <c r="C26" s="61" t="s">
        <v>23</v>
      </c>
      <c r="D26" s="50"/>
      <c r="E26" s="54">
        <v>5</v>
      </c>
      <c r="F26" s="54">
        <v>17</v>
      </c>
      <c r="G26" s="54" t="s">
        <v>44</v>
      </c>
      <c r="H26" s="54">
        <f>$M$14</f>
        <v>33</v>
      </c>
      <c r="I26" s="53"/>
      <c r="J26" s="52">
        <f>SUM(E26:H26)+32</f>
        <v>87</v>
      </c>
    </row>
    <row r="27" spans="1:10" s="3" customFormat="1" ht="33.75" customHeight="1">
      <c r="A27" s="46">
        <v>21</v>
      </c>
      <c r="B27" s="59">
        <v>3279</v>
      </c>
      <c r="C27" s="61" t="s">
        <v>40</v>
      </c>
      <c r="D27" s="50"/>
      <c r="E27" s="53">
        <v>13</v>
      </c>
      <c r="F27" s="47">
        <f>$M$9</f>
        <v>32</v>
      </c>
      <c r="G27" s="53">
        <v>17</v>
      </c>
      <c r="H27" s="54">
        <v>25</v>
      </c>
      <c r="I27" s="50"/>
      <c r="J27" s="52">
        <f>SUM(E27:H27)</f>
        <v>87</v>
      </c>
    </row>
    <row r="28" spans="1:10" s="3" customFormat="1" ht="33.75" customHeight="1">
      <c r="A28" s="46">
        <v>22</v>
      </c>
      <c r="B28" s="59">
        <v>5749</v>
      </c>
      <c r="C28" s="61" t="s">
        <v>39</v>
      </c>
      <c r="D28" s="50"/>
      <c r="E28" s="54">
        <v>6</v>
      </c>
      <c r="F28" s="47">
        <f>$M$9</f>
        <v>32</v>
      </c>
      <c r="G28" s="54">
        <f>$M$7</f>
        <v>49</v>
      </c>
      <c r="H28" s="54">
        <v>5</v>
      </c>
      <c r="I28" s="53"/>
      <c r="J28" s="52">
        <f>SUM(E28:H28)</f>
        <v>92</v>
      </c>
    </row>
    <row r="29" spans="1:10" s="3" customFormat="1" ht="33.75" customHeight="1">
      <c r="A29" s="46">
        <v>23</v>
      </c>
      <c r="B29" s="59">
        <v>5756</v>
      </c>
      <c r="C29" s="61" t="s">
        <v>9</v>
      </c>
      <c r="D29" s="50"/>
      <c r="E29" s="53">
        <v>3</v>
      </c>
      <c r="F29" s="54">
        <v>22</v>
      </c>
      <c r="G29" s="54">
        <f>$M$7</f>
        <v>49</v>
      </c>
      <c r="H29" s="54">
        <v>24</v>
      </c>
      <c r="I29" s="53"/>
      <c r="J29" s="52">
        <f>SUM(E29:H29)</f>
        <v>98</v>
      </c>
    </row>
    <row r="30" spans="1:10" s="3" customFormat="1" ht="33.75" customHeight="1">
      <c r="A30" s="46">
        <v>24</v>
      </c>
      <c r="B30" s="59">
        <v>9002</v>
      </c>
      <c r="C30" s="60" t="s">
        <v>49</v>
      </c>
      <c r="D30" s="50"/>
      <c r="E30" s="53">
        <v>1</v>
      </c>
      <c r="F30" s="53">
        <v>5</v>
      </c>
      <c r="G30" s="54">
        <f>$M$7</f>
        <v>49</v>
      </c>
      <c r="H30" s="54">
        <f>$M$7</f>
        <v>49</v>
      </c>
      <c r="I30" s="50"/>
      <c r="J30" s="52">
        <f>SUM(E30:H30)</f>
        <v>104</v>
      </c>
    </row>
    <row r="31" spans="1:10" s="3" customFormat="1" ht="33.75" customHeight="1">
      <c r="A31" s="46">
        <v>25</v>
      </c>
      <c r="B31" s="59">
        <v>3872</v>
      </c>
      <c r="C31" s="61" t="s">
        <v>48</v>
      </c>
      <c r="D31" s="50"/>
      <c r="E31" s="54">
        <v>20</v>
      </c>
      <c r="F31" s="47">
        <f>$M$9</f>
        <v>32</v>
      </c>
      <c r="G31" s="54">
        <v>21</v>
      </c>
      <c r="H31" s="54" t="s">
        <v>44</v>
      </c>
      <c r="I31" s="53"/>
      <c r="J31" s="52">
        <f>SUM(E31:H31)+33</f>
        <v>106</v>
      </c>
    </row>
    <row r="32" spans="1:10" s="3" customFormat="1" ht="33.75" customHeight="1">
      <c r="A32" s="46">
        <v>26</v>
      </c>
      <c r="B32" s="59">
        <v>4069</v>
      </c>
      <c r="C32" s="61" t="s">
        <v>46</v>
      </c>
      <c r="D32" s="50"/>
      <c r="E32" s="53">
        <v>32</v>
      </c>
      <c r="F32" s="53">
        <v>11</v>
      </c>
      <c r="G32" s="53" t="s">
        <v>44</v>
      </c>
      <c r="H32" s="54" t="s">
        <v>44</v>
      </c>
      <c r="I32" s="53"/>
      <c r="J32" s="52">
        <f>SUM(E32:H32)+32+33</f>
        <v>108</v>
      </c>
    </row>
    <row r="33" spans="1:13" s="3" customFormat="1" ht="33.75" customHeight="1">
      <c r="A33" s="46">
        <v>27</v>
      </c>
      <c r="B33" s="59">
        <v>6162</v>
      </c>
      <c r="C33" s="61" t="s">
        <v>69</v>
      </c>
      <c r="D33" s="19"/>
      <c r="E33" s="54">
        <f>$M$7</f>
        <v>49</v>
      </c>
      <c r="F33" s="54">
        <f>$M$7</f>
        <v>49</v>
      </c>
      <c r="G33" s="47">
        <v>8</v>
      </c>
      <c r="H33" s="54">
        <v>6</v>
      </c>
      <c r="I33" s="19"/>
      <c r="J33" s="52">
        <f>SUM(E33:H33)</f>
        <v>112</v>
      </c>
    </row>
    <row r="34" spans="1:13" s="3" customFormat="1" ht="33.75" customHeight="1">
      <c r="A34" s="46">
        <v>28</v>
      </c>
      <c r="B34" s="59">
        <v>5773</v>
      </c>
      <c r="C34" s="61" t="s">
        <v>59</v>
      </c>
      <c r="D34" s="47"/>
      <c r="E34" s="54">
        <f>$M$7</f>
        <v>49</v>
      </c>
      <c r="F34" s="54">
        <v>16</v>
      </c>
      <c r="G34" s="54">
        <f>$M$7</f>
        <v>49</v>
      </c>
      <c r="H34" s="54">
        <v>11</v>
      </c>
      <c r="I34" s="50"/>
      <c r="J34" s="52">
        <f>SUM(E34:H34)</f>
        <v>125</v>
      </c>
    </row>
    <row r="35" spans="1:13" s="3" customFormat="1" ht="33.75" customHeight="1">
      <c r="A35" s="46">
        <v>29</v>
      </c>
      <c r="B35" s="59">
        <v>3471</v>
      </c>
      <c r="C35" s="61" t="s">
        <v>24</v>
      </c>
      <c r="D35" s="50"/>
      <c r="E35" s="53">
        <v>29</v>
      </c>
      <c r="F35" s="47">
        <f>$M$9</f>
        <v>32</v>
      </c>
      <c r="G35" s="54">
        <f>$M$7</f>
        <v>49</v>
      </c>
      <c r="H35" s="54">
        <v>18</v>
      </c>
      <c r="I35" s="50"/>
      <c r="J35" s="52">
        <f>SUM(E35:H35)</f>
        <v>128</v>
      </c>
    </row>
    <row r="36" spans="1:13" s="3" customFormat="1" ht="33.75" customHeight="1">
      <c r="A36" s="46">
        <v>30</v>
      </c>
      <c r="B36" s="62">
        <v>8915</v>
      </c>
      <c r="C36" s="61" t="s">
        <v>25</v>
      </c>
      <c r="D36" s="50"/>
      <c r="E36" s="53">
        <v>14</v>
      </c>
      <c r="F36" s="54">
        <v>19</v>
      </c>
      <c r="G36" s="54">
        <f>$M$7</f>
        <v>49</v>
      </c>
      <c r="H36" s="54">
        <f>$M$7</f>
        <v>49</v>
      </c>
      <c r="I36" s="53"/>
      <c r="J36" s="52">
        <f>SUM(E36:H36)</f>
        <v>131</v>
      </c>
    </row>
    <row r="37" spans="1:13" s="3" customFormat="1" ht="33.75" customHeight="1">
      <c r="A37" s="46">
        <v>31</v>
      </c>
      <c r="B37" s="46">
        <v>5416</v>
      </c>
      <c r="C37" s="48" t="s">
        <v>71</v>
      </c>
      <c r="D37" s="19"/>
      <c r="E37" s="54">
        <f>$M$7</f>
        <v>49</v>
      </c>
      <c r="F37" s="54">
        <f>$M$7</f>
        <v>49</v>
      </c>
      <c r="G37" s="47">
        <v>11</v>
      </c>
      <c r="H37" s="54">
        <v>23</v>
      </c>
      <c r="I37" s="19"/>
      <c r="J37" s="52">
        <f>SUM(E37:H37)</f>
        <v>132</v>
      </c>
    </row>
    <row r="38" spans="1:13" s="3" customFormat="1" ht="33.75" customHeight="1">
      <c r="A38" s="46">
        <v>32</v>
      </c>
      <c r="B38" s="59">
        <v>6426</v>
      </c>
      <c r="C38" s="61" t="s">
        <v>12</v>
      </c>
      <c r="D38" s="50"/>
      <c r="E38" s="53" t="s">
        <v>44</v>
      </c>
      <c r="F38" s="54">
        <f>$M$7</f>
        <v>49</v>
      </c>
      <c r="G38" s="54">
        <v>13</v>
      </c>
      <c r="H38" s="54" t="s">
        <v>44</v>
      </c>
      <c r="I38" s="53"/>
      <c r="J38" s="52">
        <f>SUM(E38:H38)+37+33</f>
        <v>132</v>
      </c>
    </row>
    <row r="39" spans="1:13" s="3" customFormat="1" ht="33.75" customHeight="1">
      <c r="A39" s="46">
        <v>33</v>
      </c>
      <c r="B39" s="59">
        <v>8737</v>
      </c>
      <c r="C39" s="61" t="s">
        <v>28</v>
      </c>
      <c r="D39" s="50"/>
      <c r="E39" s="54">
        <v>18</v>
      </c>
      <c r="F39" s="54">
        <v>20</v>
      </c>
      <c r="G39" s="54">
        <f>$M$7</f>
        <v>49</v>
      </c>
      <c r="H39" s="54">
        <f>$M$7</f>
        <v>49</v>
      </c>
      <c r="I39" s="53"/>
      <c r="J39" s="52">
        <f>SUM(E39:H39)</f>
        <v>136</v>
      </c>
    </row>
    <row r="40" spans="1:13" s="3" customFormat="1" ht="33.75" customHeight="1">
      <c r="A40" s="46">
        <v>34</v>
      </c>
      <c r="B40" s="59">
        <v>9462</v>
      </c>
      <c r="C40" s="61" t="s">
        <v>20</v>
      </c>
      <c r="D40" s="50"/>
      <c r="E40" s="54">
        <v>23</v>
      </c>
      <c r="F40" s="54">
        <f>$M$7</f>
        <v>49</v>
      </c>
      <c r="G40" s="54" t="s">
        <v>51</v>
      </c>
      <c r="H40" s="54" t="s">
        <v>51</v>
      </c>
      <c r="I40" s="53"/>
      <c r="J40" s="52">
        <f>SUM(E40:H40)+32+33</f>
        <v>137</v>
      </c>
    </row>
    <row r="41" spans="1:13" s="3" customFormat="1" ht="33.75" customHeight="1">
      <c r="A41" s="46">
        <v>35</v>
      </c>
      <c r="B41" s="59">
        <v>6962</v>
      </c>
      <c r="C41" s="61" t="s">
        <v>26</v>
      </c>
      <c r="D41" s="47"/>
      <c r="E41" s="47">
        <v>15</v>
      </c>
      <c r="F41" s="47">
        <f>$M$9</f>
        <v>32</v>
      </c>
      <c r="G41" s="54">
        <f>$M$7</f>
        <v>49</v>
      </c>
      <c r="H41" s="54">
        <f>$M$7</f>
        <v>49</v>
      </c>
      <c r="I41" s="50"/>
      <c r="J41" s="52">
        <f>SUM(E41:H41)</f>
        <v>145</v>
      </c>
    </row>
    <row r="42" spans="1:13" s="3" customFormat="1" ht="33.75" customHeight="1">
      <c r="A42" s="46">
        <v>36</v>
      </c>
      <c r="B42" s="59">
        <v>4725</v>
      </c>
      <c r="C42" s="61" t="s">
        <v>31</v>
      </c>
      <c r="D42" s="50"/>
      <c r="E42" s="54">
        <v>17</v>
      </c>
      <c r="F42" s="54">
        <f>$M$7</f>
        <v>49</v>
      </c>
      <c r="G42" s="54">
        <f>$M$7</f>
        <v>49</v>
      </c>
      <c r="H42" s="54" t="s">
        <v>44</v>
      </c>
      <c r="I42" s="53"/>
      <c r="J42" s="52">
        <f>SUM(E42:H42)+33</f>
        <v>148</v>
      </c>
    </row>
    <row r="43" spans="1:13" s="3" customFormat="1" ht="33.75" customHeight="1">
      <c r="A43" s="46">
        <v>37</v>
      </c>
      <c r="B43" s="59">
        <v>4155</v>
      </c>
      <c r="C43" s="61" t="s">
        <v>27</v>
      </c>
      <c r="D43" s="47"/>
      <c r="E43" s="47" t="s">
        <v>51</v>
      </c>
      <c r="F43" s="47">
        <f>$M$9</f>
        <v>32</v>
      </c>
      <c r="G43" s="47" t="s">
        <v>51</v>
      </c>
      <c r="H43" s="54">
        <f>$M$7</f>
        <v>49</v>
      </c>
      <c r="I43" s="50"/>
      <c r="J43" s="52">
        <f>SUM(E43:H43)+37+32</f>
        <v>150</v>
      </c>
    </row>
    <row r="44" spans="1:13" s="3" customFormat="1" ht="33.75" customHeight="1">
      <c r="A44" s="46">
        <v>38</v>
      </c>
      <c r="B44" s="59">
        <v>5850</v>
      </c>
      <c r="C44" s="61" t="s">
        <v>68</v>
      </c>
      <c r="D44" s="19"/>
      <c r="E44" s="54">
        <f>$M$7</f>
        <v>49</v>
      </c>
      <c r="F44" s="54">
        <f>$M$7</f>
        <v>49</v>
      </c>
      <c r="G44" s="53">
        <v>9</v>
      </c>
      <c r="H44" s="54">
        <f>$M$7</f>
        <v>49</v>
      </c>
      <c r="I44" s="19"/>
      <c r="J44" s="52">
        <f>SUM(E44:H44)</f>
        <v>156</v>
      </c>
      <c r="L44" s="1"/>
    </row>
    <row r="45" spans="1:13" s="3" customFormat="1" ht="33.75" customHeight="1">
      <c r="A45" s="46">
        <v>39</v>
      </c>
      <c r="B45" s="59">
        <v>6990</v>
      </c>
      <c r="C45" s="60" t="s">
        <v>32</v>
      </c>
      <c r="D45" s="50"/>
      <c r="E45" s="53">
        <v>27</v>
      </c>
      <c r="F45" s="54">
        <f>$M$7</f>
        <v>49</v>
      </c>
      <c r="G45" s="54">
        <f>$M$7</f>
        <v>49</v>
      </c>
      <c r="H45" s="54" t="s">
        <v>44</v>
      </c>
      <c r="I45" s="53"/>
      <c r="J45" s="52">
        <f>SUM(E45:H45)+33</f>
        <v>158</v>
      </c>
    </row>
    <row r="46" spans="1:13" s="3" customFormat="1" ht="33.75" customHeight="1">
      <c r="A46" s="46">
        <v>40</v>
      </c>
      <c r="B46" s="59">
        <v>9427</v>
      </c>
      <c r="C46" s="69" t="s">
        <v>77</v>
      </c>
      <c r="D46" s="19"/>
      <c r="E46" s="54">
        <f>$M$7</f>
        <v>49</v>
      </c>
      <c r="F46" s="54">
        <f>$M$7</f>
        <v>49</v>
      </c>
      <c r="G46" s="54">
        <f>$M$7</f>
        <v>49</v>
      </c>
      <c r="H46" s="54">
        <v>16</v>
      </c>
      <c r="I46" s="19"/>
      <c r="J46" s="52">
        <f>SUM(E46:H46)</f>
        <v>163</v>
      </c>
    </row>
    <row r="47" spans="1:13" s="3" customFormat="1" ht="33.75" customHeight="1">
      <c r="A47" s="46">
        <v>41</v>
      </c>
      <c r="B47" s="59">
        <v>9367</v>
      </c>
      <c r="C47" s="61" t="s">
        <v>29</v>
      </c>
      <c r="D47" s="50"/>
      <c r="E47" s="47">
        <v>21</v>
      </c>
      <c r="F47" s="54">
        <f>$M$7</f>
        <v>49</v>
      </c>
      <c r="G47" s="54">
        <f>$M$7</f>
        <v>49</v>
      </c>
      <c r="H47" s="54">
        <f>$M$7</f>
        <v>49</v>
      </c>
      <c r="I47" s="50"/>
      <c r="J47" s="52">
        <f>SUM(E47:H47)</f>
        <v>168</v>
      </c>
    </row>
    <row r="48" spans="1:13" ht="33.75">
      <c r="A48" s="46">
        <v>42</v>
      </c>
      <c r="B48" s="59">
        <v>1983</v>
      </c>
      <c r="C48" s="61" t="s">
        <v>67</v>
      </c>
      <c r="D48" s="19"/>
      <c r="E48" s="54">
        <f>$M$7</f>
        <v>49</v>
      </c>
      <c r="F48" s="54">
        <f>$M$7</f>
        <v>49</v>
      </c>
      <c r="G48" s="53">
        <v>23</v>
      </c>
      <c r="H48" s="54">
        <f>$M$7</f>
        <v>49</v>
      </c>
      <c r="I48" s="29"/>
      <c r="J48" s="52">
        <f>SUM(E48:H48)</f>
        <v>170</v>
      </c>
      <c r="L48" s="3"/>
      <c r="M48" s="3"/>
    </row>
    <row r="49" spans="1:15" s="3" customFormat="1" ht="33.75">
      <c r="A49" s="46">
        <v>43</v>
      </c>
      <c r="B49" s="46">
        <v>5379</v>
      </c>
      <c r="C49" s="48" t="s">
        <v>60</v>
      </c>
      <c r="D49" s="47"/>
      <c r="E49" s="54">
        <f>$M$7</f>
        <v>49</v>
      </c>
      <c r="F49" s="47">
        <v>24</v>
      </c>
      <c r="G49" s="54">
        <f>$M$7</f>
        <v>49</v>
      </c>
      <c r="H49" s="54">
        <f>$M$7</f>
        <v>49</v>
      </c>
      <c r="I49" s="50"/>
      <c r="J49" s="52">
        <f>SUM(E49:H49)</f>
        <v>171</v>
      </c>
      <c r="K49" s="1"/>
      <c r="N49" s="1"/>
      <c r="O49" s="1"/>
    </row>
    <row r="50" spans="1:15" s="3" customFormat="1" ht="33.75">
      <c r="A50" s="46">
        <v>44</v>
      </c>
      <c r="B50" s="59">
        <v>8888</v>
      </c>
      <c r="C50" s="45" t="s">
        <v>45</v>
      </c>
      <c r="D50" s="50"/>
      <c r="E50" s="53">
        <v>31</v>
      </c>
      <c r="F50" s="54">
        <f>$M$7</f>
        <v>49</v>
      </c>
      <c r="G50" s="54">
        <f>$M$7</f>
        <v>49</v>
      </c>
      <c r="H50" s="54">
        <f>$M$7</f>
        <v>49</v>
      </c>
      <c r="I50" s="53"/>
      <c r="J50" s="52">
        <f>SUM(E50:H50)</f>
        <v>178</v>
      </c>
    </row>
    <row r="51" spans="1:15" s="3" customFormat="1" ht="33.75">
      <c r="A51" s="46" t="s">
        <v>73</v>
      </c>
      <c r="B51" s="46">
        <v>6580</v>
      </c>
      <c r="C51" s="45" t="s">
        <v>61</v>
      </c>
      <c r="D51" s="50"/>
      <c r="E51" s="54">
        <f>$M$7</f>
        <v>49</v>
      </c>
      <c r="F51" s="53" t="s">
        <v>62</v>
      </c>
      <c r="G51" s="54">
        <f>$M$7</f>
        <v>49</v>
      </c>
      <c r="H51" s="54">
        <f>$M$7</f>
        <v>49</v>
      </c>
      <c r="I51" s="53"/>
      <c r="J51" s="52">
        <f>SUM(E51:H51)+32</f>
        <v>179</v>
      </c>
      <c r="L51" s="1"/>
    </row>
    <row r="52" spans="1:15" s="3" customFormat="1" ht="33.75">
      <c r="A52" s="46" t="s">
        <v>73</v>
      </c>
      <c r="B52" s="46">
        <v>6994</v>
      </c>
      <c r="C52" s="48" t="s">
        <v>65</v>
      </c>
      <c r="D52" s="50"/>
      <c r="E52" s="54">
        <f>$M$7</f>
        <v>49</v>
      </c>
      <c r="F52" s="54">
        <f>$M$7</f>
        <v>49</v>
      </c>
      <c r="G52" s="53" t="s">
        <v>44</v>
      </c>
      <c r="H52" s="54">
        <f>$M$7</f>
        <v>49</v>
      </c>
      <c r="I52" s="53"/>
      <c r="J52" s="52">
        <f>SUM(E52:H52)+32</f>
        <v>179</v>
      </c>
    </row>
    <row r="53" spans="1:15" s="3" customFormat="1" ht="33.75">
      <c r="A53" s="46" t="s">
        <v>73</v>
      </c>
      <c r="B53" s="59">
        <v>2392</v>
      </c>
      <c r="C53" s="61" t="s">
        <v>70</v>
      </c>
      <c r="D53" s="19"/>
      <c r="E53" s="54">
        <f>$M$7</f>
        <v>49</v>
      </c>
      <c r="F53" s="54">
        <f>$M$7</f>
        <v>49</v>
      </c>
      <c r="G53" s="47" t="s">
        <v>44</v>
      </c>
      <c r="H53" s="54">
        <f>$M$7</f>
        <v>49</v>
      </c>
      <c r="I53" s="19"/>
      <c r="J53" s="52">
        <f>SUM(E53:H53)+32</f>
        <v>179</v>
      </c>
    </row>
    <row r="54" spans="1:15" s="3" customFormat="1" ht="33.75">
      <c r="A54" s="46">
        <v>48</v>
      </c>
      <c r="B54" s="46">
        <v>6196</v>
      </c>
      <c r="C54" s="60" t="s">
        <v>47</v>
      </c>
      <c r="D54" s="50"/>
      <c r="E54" s="54">
        <f>$M$7</f>
        <v>49</v>
      </c>
      <c r="F54" s="54">
        <f>$M$7</f>
        <v>49</v>
      </c>
      <c r="G54" s="54">
        <f>$M$7</f>
        <v>49</v>
      </c>
      <c r="H54" s="54">
        <f>$M$7</f>
        <v>49</v>
      </c>
      <c r="I54" s="53"/>
      <c r="J54" s="52">
        <f>SUM(E54:H54)</f>
        <v>196</v>
      </c>
    </row>
    <row r="55" spans="1:15" s="3" customFormat="1" ht="21">
      <c r="A55" s="26"/>
      <c r="B55" s="16"/>
      <c r="C55" s="17"/>
      <c r="D55" s="19"/>
      <c r="E55" s="29"/>
      <c r="F55" s="29"/>
      <c r="G55" s="29"/>
      <c r="H55" s="29"/>
      <c r="I55" s="19"/>
      <c r="J55" s="27"/>
    </row>
    <row r="56" spans="1:15" s="3" customFormat="1" ht="21">
      <c r="A56" s="26"/>
      <c r="B56" s="18"/>
      <c r="C56" s="21"/>
      <c r="D56" s="19"/>
      <c r="E56" s="29"/>
      <c r="F56" s="28"/>
      <c r="G56" s="29"/>
      <c r="H56" s="28"/>
      <c r="I56" s="19"/>
      <c r="J56" s="27"/>
      <c r="L56" s="1"/>
    </row>
    <row r="57" spans="1:15" ht="21">
      <c r="A57" s="26"/>
      <c r="B57" s="18"/>
      <c r="C57" s="21"/>
      <c r="D57" s="19"/>
      <c r="E57" s="29"/>
      <c r="F57" s="29"/>
      <c r="G57" s="18"/>
      <c r="H57" s="29"/>
      <c r="I57" s="19"/>
      <c r="J57" s="27"/>
      <c r="K57" s="3"/>
      <c r="M57" s="3"/>
      <c r="N57" s="3"/>
      <c r="O57" s="3"/>
    </row>
    <row r="58" spans="1:15" ht="21">
      <c r="A58" s="26"/>
      <c r="B58" s="16"/>
      <c r="C58" s="17"/>
      <c r="D58" s="19"/>
      <c r="E58" s="29"/>
      <c r="F58" s="29"/>
      <c r="G58" s="18"/>
      <c r="H58" s="29"/>
      <c r="I58" s="29"/>
      <c r="J58" s="27"/>
      <c r="K58" s="3"/>
      <c r="M58" s="3"/>
      <c r="N58" s="3"/>
      <c r="O58" s="3"/>
    </row>
    <row r="59" spans="1:15" ht="21">
      <c r="A59" s="26"/>
      <c r="B59" s="16"/>
      <c r="C59" s="20"/>
      <c r="D59" s="19"/>
      <c r="E59" s="29"/>
      <c r="F59" s="28"/>
      <c r="G59" s="18"/>
      <c r="H59" s="29"/>
      <c r="I59" s="29"/>
      <c r="J59" s="27"/>
    </row>
    <row r="60" spans="1:15" ht="21">
      <c r="A60" s="26"/>
      <c r="B60" s="18"/>
      <c r="C60" s="21"/>
      <c r="D60" s="19"/>
      <c r="E60" s="29"/>
      <c r="F60" s="28"/>
      <c r="G60" s="28"/>
      <c r="H60" s="29"/>
      <c r="I60" s="19"/>
      <c r="J60" s="27"/>
    </row>
    <row r="61" spans="1:15" ht="21">
      <c r="A61" s="26"/>
      <c r="B61" s="16"/>
      <c r="C61" s="17"/>
      <c r="D61" s="19"/>
      <c r="E61" s="29"/>
      <c r="F61" s="29"/>
      <c r="G61" s="29"/>
      <c r="H61" s="29"/>
      <c r="I61" s="19"/>
      <c r="J61" s="27"/>
    </row>
    <row r="62" spans="1:15" ht="21">
      <c r="A62" s="26"/>
      <c r="B62" s="16"/>
      <c r="C62" s="17"/>
      <c r="D62" s="19"/>
      <c r="E62" s="29"/>
      <c r="F62" s="29"/>
      <c r="G62" s="29"/>
      <c r="H62" s="29"/>
      <c r="I62" s="19"/>
      <c r="J62" s="27"/>
    </row>
    <row r="63" spans="1:15" ht="21">
      <c r="A63" s="26"/>
      <c r="B63" s="18"/>
      <c r="C63" s="21"/>
      <c r="E63" s="29"/>
      <c r="F63" s="29"/>
      <c r="G63" s="29"/>
      <c r="H63" s="29"/>
      <c r="J63" s="27"/>
    </row>
    <row r="64" spans="1:15" ht="21">
      <c r="A64" s="26"/>
      <c r="B64" s="18"/>
      <c r="C64" s="21"/>
      <c r="D64" s="19"/>
      <c r="E64" s="29"/>
      <c r="F64" s="29"/>
      <c r="G64" s="29"/>
      <c r="H64" s="29"/>
      <c r="I64" s="19"/>
      <c r="J64" s="27"/>
    </row>
    <row r="65" spans="1:10" ht="21">
      <c r="A65" s="26"/>
      <c r="B65" s="16"/>
      <c r="C65" s="17"/>
      <c r="D65" s="19"/>
      <c r="E65" s="29"/>
      <c r="F65" s="29"/>
      <c r="G65" s="29"/>
      <c r="H65" s="29"/>
      <c r="I65" s="19"/>
      <c r="J65" s="27"/>
    </row>
    <row r="66" spans="1:10" ht="21">
      <c r="A66" s="26"/>
      <c r="B66" s="16"/>
      <c r="C66" s="17"/>
      <c r="D66" s="19"/>
      <c r="E66" s="29"/>
      <c r="F66" s="29"/>
      <c r="G66" s="29"/>
      <c r="H66" s="29"/>
      <c r="I66" s="19"/>
      <c r="J66" s="27"/>
    </row>
    <row r="67" spans="1:10" ht="21">
      <c r="A67" s="26"/>
      <c r="B67" s="16"/>
      <c r="C67" s="17"/>
      <c r="D67" s="19"/>
      <c r="E67" s="29"/>
      <c r="F67" s="29"/>
      <c r="G67" s="29"/>
      <c r="H67" s="29"/>
      <c r="I67" s="19"/>
      <c r="J67" s="27"/>
    </row>
  </sheetData>
  <sortState ref="B7:J54">
    <sortCondition ref="J7:J54"/>
  </sortState>
  <mergeCells count="1">
    <mergeCell ref="A1:J1"/>
  </mergeCells>
  <conditionalFormatting sqref="E43:E47 E39:F42 E48:F53 F43:F46 E54:G54 G39:G53 E19:G38 I17 E7:H18 H11:H54">
    <cfRule type="cellIs" dxfId="9" priority="234" operator="equal">
      <formula>$M$7</formula>
    </cfRule>
  </conditionalFormatting>
  <conditionalFormatting sqref="H43:I43 E43:F43 I25:I42">
    <cfRule type="cellIs" dxfId="8" priority="236" operator="equal">
      <formula>$M$25</formula>
    </cfRule>
  </conditionalFormatting>
  <conditionalFormatting sqref="B19:C19 B17:C17">
    <cfRule type="cellIs" dxfId="7" priority="244" operator="equal">
      <formula>$M$10</formula>
    </cfRule>
  </conditionalFormatting>
  <conditionalFormatting sqref="E66:H67 H47:I65 G54:G65 E47:F65">
    <cfRule type="cellIs" dxfId="6" priority="245" operator="equal">
      <formula>$M$48</formula>
    </cfRule>
  </conditionalFormatting>
  <conditionalFormatting sqref="G54:G65 E54:F54">
    <cfRule type="cellIs" dxfId="5" priority="249" operator="equal">
      <formula>$M$49</formula>
    </cfRule>
  </conditionalFormatting>
  <conditionalFormatting sqref="H47:H65">
    <cfRule type="cellIs" dxfId="4" priority="250" operator="equal">
      <formula>$M$50</formula>
    </cfRule>
  </conditionalFormatting>
  <conditionalFormatting sqref="B12:C12 B14:C16 B18:C18">
    <cfRule type="cellIs" dxfId="3" priority="27" operator="equal">
      <formula>$T$10</formula>
    </cfRule>
  </conditionalFormatting>
  <conditionalFormatting sqref="H7:H53">
    <cfRule type="cellIs" dxfId="2" priority="1" operator="equal">
      <formula>$M$14</formula>
    </cfRule>
    <cfRule type="cellIs" dxfId="1" priority="2" operator="equal">
      <formula>$M$14</formula>
    </cfRule>
  </conditionalFormatting>
  <conditionalFormatting sqref="E44:E47 E48:F54 F7:F43">
    <cfRule type="cellIs" dxfId="0" priority="276" operator="equal">
      <formula>$M$9</formula>
    </cfRule>
  </conditionalFormatting>
  <pageMargins left="0.70866141732283472" right="0.70866141732283472" top="0.78740157480314965" bottom="0.94488188976377963" header="0.31496062992125984" footer="1.1417322834645669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70" zoomScaleNormal="70" workbookViewId="0">
      <selection activeCell="N23" sqref="N23:N24"/>
    </sheetView>
  </sheetViews>
  <sheetFormatPr defaultRowHeight="18.75"/>
  <cols>
    <col min="1" max="1" width="10.5703125" style="6" customWidth="1"/>
    <col min="2" max="2" width="10" style="8" customWidth="1"/>
    <col min="3" max="3" width="21.42578125" style="7" bestFit="1" customWidth="1"/>
    <col min="4" max="4" width="18.7109375" style="6" customWidth="1"/>
    <col min="5" max="5" width="18.7109375" style="68" customWidth="1"/>
    <col min="6" max="6" width="6" style="6" customWidth="1"/>
    <col min="7" max="7" width="4.85546875" style="6" customWidth="1"/>
    <col min="8" max="8" width="11.7109375" style="6" customWidth="1"/>
    <col min="9" max="9" width="21.42578125" style="6" bestFit="1" customWidth="1"/>
    <col min="10" max="10" width="11.140625" style="6" hidden="1" customWidth="1"/>
    <col min="11" max="11" width="11.140625" style="7" bestFit="1" customWidth="1"/>
    <col min="12" max="12" width="25.7109375" style="6" customWidth="1"/>
    <col min="13" max="13" width="14.140625" style="6" bestFit="1" customWidth="1"/>
    <col min="14" max="14" width="12.42578125" style="6" customWidth="1"/>
    <col min="15" max="15" width="12.42578125" style="6" bestFit="1" customWidth="1"/>
    <col min="16" max="16384" width="9.140625" style="6"/>
  </cols>
  <sheetData>
    <row r="1" spans="1:14" s="10" customFormat="1" ht="39.75" customHeight="1">
      <c r="A1" s="55" t="s">
        <v>55</v>
      </c>
      <c r="B1" s="43"/>
      <c r="C1" s="43"/>
      <c r="D1" s="43"/>
      <c r="E1" s="63"/>
      <c r="F1" s="43"/>
      <c r="G1" s="43"/>
      <c r="H1" s="43"/>
      <c r="I1" s="43"/>
      <c r="J1" s="43"/>
      <c r="K1" s="9"/>
      <c r="N1" s="10" t="s">
        <v>15</v>
      </c>
    </row>
    <row r="2" spans="1:14" s="11" customFormat="1" ht="14.25" customHeight="1">
      <c r="A2" s="30"/>
      <c r="B2" s="30"/>
      <c r="C2" s="30"/>
      <c r="D2" s="30"/>
      <c r="E2" s="64"/>
      <c r="F2" s="30"/>
      <c r="G2" s="30"/>
      <c r="H2" s="30"/>
      <c r="I2" s="30"/>
      <c r="J2" s="30"/>
      <c r="K2" s="9"/>
    </row>
    <row r="3" spans="1:14" s="11" customFormat="1" ht="26.25">
      <c r="A3" s="44" t="s">
        <v>76</v>
      </c>
      <c r="B3" s="44"/>
      <c r="C3" s="56">
        <v>43116</v>
      </c>
      <c r="D3" s="14"/>
      <c r="E3" s="65" t="s">
        <v>66</v>
      </c>
      <c r="F3" s="31"/>
      <c r="G3" s="15"/>
      <c r="H3" s="15"/>
      <c r="I3" s="15"/>
      <c r="J3" s="44"/>
      <c r="K3" s="31"/>
    </row>
    <row r="4" spans="1:14" ht="21">
      <c r="A4" s="12"/>
      <c r="B4" s="13"/>
      <c r="C4" s="12"/>
      <c r="D4" s="14"/>
      <c r="E4" s="66"/>
      <c r="F4" s="12"/>
      <c r="G4" s="15"/>
      <c r="H4" s="15"/>
      <c r="I4" s="15"/>
      <c r="J4" s="12"/>
      <c r="K4" s="31"/>
    </row>
    <row r="5" spans="1:14" ht="21">
      <c r="A5" s="12"/>
      <c r="B5" s="13"/>
      <c r="C5" s="44" t="s">
        <v>7</v>
      </c>
      <c r="D5" s="14"/>
      <c r="E5" s="66"/>
      <c r="F5" s="12"/>
      <c r="G5" s="15"/>
      <c r="H5" s="15"/>
      <c r="I5" s="15"/>
      <c r="J5" s="12"/>
      <c r="K5" s="31"/>
    </row>
    <row r="6" spans="1:14" s="11" customFormat="1" ht="26.25">
      <c r="A6" s="15" t="s">
        <v>8</v>
      </c>
      <c r="B6" s="16" t="s">
        <v>41</v>
      </c>
      <c r="C6" s="17"/>
      <c r="D6" s="15" t="s">
        <v>42</v>
      </c>
      <c r="E6" s="38" t="s">
        <v>43</v>
      </c>
      <c r="F6" s="32"/>
      <c r="G6" s="15"/>
      <c r="H6" s="16" t="s">
        <v>41</v>
      </c>
      <c r="I6" s="17"/>
      <c r="J6" s="15" t="s">
        <v>4</v>
      </c>
      <c r="K6" s="32" t="s">
        <v>4</v>
      </c>
    </row>
    <row r="7" spans="1:14" s="11" customFormat="1" ht="26.25">
      <c r="A7" s="15" t="s">
        <v>5</v>
      </c>
      <c r="B7" s="16" t="s">
        <v>6</v>
      </c>
      <c r="C7" s="15" t="s">
        <v>0</v>
      </c>
      <c r="D7" s="12" t="s">
        <v>13</v>
      </c>
      <c r="E7" s="67" t="s">
        <v>13</v>
      </c>
      <c r="F7" s="44"/>
      <c r="G7" s="15"/>
      <c r="H7" s="16" t="s">
        <v>6</v>
      </c>
      <c r="I7" s="15" t="s">
        <v>0</v>
      </c>
      <c r="J7" s="15" t="s">
        <v>13</v>
      </c>
      <c r="K7" s="32" t="s">
        <v>13</v>
      </c>
    </row>
    <row r="8" spans="1:14" s="11" customFormat="1" ht="26.25">
      <c r="A8" s="15"/>
      <c r="B8" s="16"/>
      <c r="C8" s="17"/>
      <c r="D8" s="15"/>
      <c r="E8" s="38"/>
      <c r="F8" s="32"/>
      <c r="G8" s="15"/>
      <c r="H8" s="15"/>
      <c r="I8" s="15"/>
      <c r="J8" s="15"/>
      <c r="K8" s="42"/>
    </row>
    <row r="9" spans="1:14" s="11" customFormat="1" ht="26.25" customHeight="1">
      <c r="A9" s="32">
        <v>1</v>
      </c>
      <c r="B9" s="33">
        <v>9619</v>
      </c>
      <c r="C9" s="58" t="s">
        <v>58</v>
      </c>
      <c r="D9" s="40">
        <v>0.76944444444444438</v>
      </c>
      <c r="E9" s="38">
        <v>0.820775462962963</v>
      </c>
      <c r="F9" s="34"/>
      <c r="G9" s="32">
        <v>1</v>
      </c>
      <c r="H9" s="33">
        <v>9619</v>
      </c>
      <c r="I9" s="58" t="s">
        <v>58</v>
      </c>
      <c r="J9" s="36">
        <f t="shared" ref="J9:J34" si="0">E9-D9</f>
        <v>5.1331018518518623E-2</v>
      </c>
      <c r="K9" s="38">
        <v>5.1331018518518623E-2</v>
      </c>
      <c r="L9" s="22"/>
      <c r="M9" s="23"/>
    </row>
    <row r="10" spans="1:14" s="11" customFormat="1" ht="26.25">
      <c r="A10" s="32">
        <v>2</v>
      </c>
      <c r="B10" s="33">
        <v>4804</v>
      </c>
      <c r="C10" s="57" t="s">
        <v>14</v>
      </c>
      <c r="D10" s="40">
        <v>0.7631944444444444</v>
      </c>
      <c r="E10" s="38">
        <v>0.82237268518518514</v>
      </c>
      <c r="F10" s="35"/>
      <c r="G10" s="32">
        <v>2</v>
      </c>
      <c r="H10" s="33">
        <v>6162</v>
      </c>
      <c r="I10" s="58" t="s">
        <v>69</v>
      </c>
      <c r="J10" s="36">
        <f t="shared" si="0"/>
        <v>5.917824074074074E-2</v>
      </c>
      <c r="K10" s="38">
        <v>5.2638888888888902E-2</v>
      </c>
      <c r="L10" s="22"/>
      <c r="M10" s="23"/>
    </row>
    <row r="11" spans="1:14" s="11" customFormat="1" ht="26.25">
      <c r="A11" s="32">
        <v>3</v>
      </c>
      <c r="B11" s="33">
        <v>2768</v>
      </c>
      <c r="C11" s="57" t="s">
        <v>57</v>
      </c>
      <c r="D11" s="40">
        <v>0.75486111111111109</v>
      </c>
      <c r="E11" s="38">
        <v>0.82344907407407408</v>
      </c>
      <c r="F11" s="39"/>
      <c r="G11" s="32">
        <v>3</v>
      </c>
      <c r="H11" s="33">
        <v>4804</v>
      </c>
      <c r="I11" s="57" t="s">
        <v>14</v>
      </c>
      <c r="J11" s="36">
        <f t="shared" si="0"/>
        <v>6.8587962962962989E-2</v>
      </c>
      <c r="K11" s="38">
        <v>5.917824074074074E-2</v>
      </c>
      <c r="L11" s="22"/>
      <c r="M11" s="23"/>
    </row>
    <row r="12" spans="1:14" s="11" customFormat="1" ht="26.25">
      <c r="A12" s="32">
        <v>4</v>
      </c>
      <c r="B12" s="33">
        <v>9476</v>
      </c>
      <c r="C12" s="58" t="s">
        <v>30</v>
      </c>
      <c r="D12" s="40">
        <v>0.76111111111111107</v>
      </c>
      <c r="E12" s="38">
        <v>0.82412037037037045</v>
      </c>
      <c r="F12" s="39"/>
      <c r="G12" s="32">
        <v>4</v>
      </c>
      <c r="H12" s="33">
        <v>8357</v>
      </c>
      <c r="I12" s="37" t="s">
        <v>22</v>
      </c>
      <c r="J12" s="36">
        <f t="shared" si="0"/>
        <v>6.3009259259259376E-2</v>
      </c>
      <c r="K12" s="38">
        <v>5.9282407407407423E-2</v>
      </c>
      <c r="L12" s="22"/>
      <c r="M12" s="23"/>
    </row>
    <row r="13" spans="1:14" s="11" customFormat="1" ht="26.25">
      <c r="A13" s="32">
        <v>5</v>
      </c>
      <c r="B13" s="33">
        <v>5988</v>
      </c>
      <c r="C13" s="37" t="s">
        <v>39</v>
      </c>
      <c r="D13" s="36">
        <v>0.76041666666666663</v>
      </c>
      <c r="E13" s="38">
        <v>0.82421296296296298</v>
      </c>
      <c r="F13" s="34"/>
      <c r="G13" s="32">
        <v>5</v>
      </c>
      <c r="H13" s="32">
        <v>55055</v>
      </c>
      <c r="I13" s="57" t="s">
        <v>18</v>
      </c>
      <c r="J13" s="36">
        <f t="shared" si="0"/>
        <v>6.3796296296296351E-2</v>
      </c>
      <c r="K13" s="38">
        <v>6.1053240740740589E-2</v>
      </c>
      <c r="L13" s="22"/>
      <c r="M13" s="23"/>
    </row>
    <row r="14" spans="1:14" s="11" customFormat="1" ht="26.25">
      <c r="A14" s="32">
        <v>6</v>
      </c>
      <c r="B14" s="33">
        <v>6162</v>
      </c>
      <c r="C14" s="58" t="s">
        <v>69</v>
      </c>
      <c r="D14" s="40">
        <v>0.77222222222222225</v>
      </c>
      <c r="E14" s="38">
        <v>0.82486111111111116</v>
      </c>
      <c r="F14" s="39"/>
      <c r="G14" s="32">
        <v>6</v>
      </c>
      <c r="H14" s="33">
        <v>4465</v>
      </c>
      <c r="I14" s="57" t="s">
        <v>38</v>
      </c>
      <c r="J14" s="36">
        <f t="shared" si="0"/>
        <v>5.2638888888888902E-2</v>
      </c>
      <c r="K14" s="38">
        <v>6.2916666666666732E-2</v>
      </c>
      <c r="L14" s="22"/>
      <c r="M14" s="23"/>
    </row>
    <row r="15" spans="1:14" s="11" customFormat="1" ht="26.25">
      <c r="A15" s="32">
        <v>7</v>
      </c>
      <c r="B15" s="33">
        <v>9128</v>
      </c>
      <c r="C15" s="57" t="s">
        <v>33</v>
      </c>
      <c r="D15" s="36">
        <v>0.76111111111111107</v>
      </c>
      <c r="E15" s="38">
        <v>0.82537037037037031</v>
      </c>
      <c r="F15" s="39"/>
      <c r="G15" s="32">
        <v>7</v>
      </c>
      <c r="H15" s="33">
        <v>9476</v>
      </c>
      <c r="I15" s="58" t="s">
        <v>30</v>
      </c>
      <c r="J15" s="36">
        <f t="shared" si="0"/>
        <v>6.4259259259259238E-2</v>
      </c>
      <c r="K15" s="38">
        <v>6.3009259259259376E-2</v>
      </c>
      <c r="L15" s="22"/>
      <c r="M15" s="23"/>
    </row>
    <row r="16" spans="1:14" s="11" customFormat="1" ht="26.25">
      <c r="A16" s="32">
        <v>8</v>
      </c>
      <c r="B16" s="33">
        <v>5843</v>
      </c>
      <c r="C16" s="57" t="s">
        <v>35</v>
      </c>
      <c r="D16" s="36">
        <v>0.75763888888888886</v>
      </c>
      <c r="E16" s="38">
        <v>0.82553240740740741</v>
      </c>
      <c r="F16" s="34"/>
      <c r="G16" s="32">
        <v>8</v>
      </c>
      <c r="H16" s="33">
        <v>9211</v>
      </c>
      <c r="I16" s="58" t="s">
        <v>34</v>
      </c>
      <c r="J16" s="36">
        <f t="shared" si="0"/>
        <v>6.7893518518518547E-2</v>
      </c>
      <c r="K16" s="38">
        <v>6.3159722222222214E-2</v>
      </c>
    </row>
    <row r="17" spans="1:14" s="11" customFormat="1" ht="26.25">
      <c r="A17" s="32">
        <v>9</v>
      </c>
      <c r="B17" s="32">
        <v>55055</v>
      </c>
      <c r="C17" s="57" t="s">
        <v>18</v>
      </c>
      <c r="D17" s="41">
        <v>0.76458333333333339</v>
      </c>
      <c r="E17" s="38">
        <v>0.82563657407407398</v>
      </c>
      <c r="F17" s="34"/>
      <c r="G17" s="32">
        <v>9</v>
      </c>
      <c r="H17" s="33">
        <v>5988</v>
      </c>
      <c r="I17" s="37" t="s">
        <v>39</v>
      </c>
      <c r="J17" s="36">
        <f t="shared" si="0"/>
        <v>6.1053240740740589E-2</v>
      </c>
      <c r="K17" s="38">
        <v>6.3796296296296351E-2</v>
      </c>
    </row>
    <row r="18" spans="1:14" s="11" customFormat="1" ht="26.25">
      <c r="A18" s="32">
        <v>10</v>
      </c>
      <c r="B18" s="33">
        <v>9211</v>
      </c>
      <c r="C18" s="58" t="s">
        <v>34</v>
      </c>
      <c r="D18" s="36">
        <v>0.7631944444444444</v>
      </c>
      <c r="E18" s="38">
        <v>0.82635416666666661</v>
      </c>
      <c r="F18" s="39"/>
      <c r="G18" s="32">
        <v>10</v>
      </c>
      <c r="H18" s="33">
        <v>9128</v>
      </c>
      <c r="I18" s="57" t="s">
        <v>33</v>
      </c>
      <c r="J18" s="36">
        <f t="shared" si="0"/>
        <v>6.3159722222222214E-2</v>
      </c>
      <c r="K18" s="38">
        <v>6.4259259259259238E-2</v>
      </c>
    </row>
    <row r="19" spans="1:14" s="11" customFormat="1" ht="26.25">
      <c r="A19" s="32">
        <v>11</v>
      </c>
      <c r="B19" s="33">
        <v>8357</v>
      </c>
      <c r="C19" s="37" t="s">
        <v>22</v>
      </c>
      <c r="D19" s="36">
        <v>0.7680555555555556</v>
      </c>
      <c r="E19" s="38">
        <v>0.82733796296296302</v>
      </c>
      <c r="F19" s="39"/>
      <c r="G19" s="32">
        <v>11</v>
      </c>
      <c r="H19" s="32">
        <v>9310</v>
      </c>
      <c r="I19" s="57" t="s">
        <v>21</v>
      </c>
      <c r="J19" s="36">
        <f t="shared" si="0"/>
        <v>5.9282407407407423E-2</v>
      </c>
      <c r="K19" s="38">
        <v>6.5219907407407351E-2</v>
      </c>
    </row>
    <row r="20" spans="1:14" s="11" customFormat="1" ht="26.25">
      <c r="A20" s="32">
        <v>12</v>
      </c>
      <c r="B20" s="33">
        <v>5773</v>
      </c>
      <c r="C20" s="37" t="s">
        <v>59</v>
      </c>
      <c r="D20" s="36">
        <v>0.7597222222222223</v>
      </c>
      <c r="E20" s="38">
        <v>0.82777777777777783</v>
      </c>
      <c r="F20" s="34"/>
      <c r="G20" s="32">
        <v>12</v>
      </c>
      <c r="H20" s="32">
        <v>4816</v>
      </c>
      <c r="I20" s="57" t="s">
        <v>16</v>
      </c>
      <c r="J20" s="36">
        <f t="shared" si="0"/>
        <v>6.8055555555555536E-2</v>
      </c>
      <c r="K20" s="38">
        <v>6.5694444444444278E-2</v>
      </c>
      <c r="L20" s="11" t="s">
        <v>79</v>
      </c>
    </row>
    <row r="21" spans="1:14" s="11" customFormat="1" ht="26.25">
      <c r="A21" s="32">
        <v>13</v>
      </c>
      <c r="B21" s="33">
        <v>5854</v>
      </c>
      <c r="C21" s="57" t="s">
        <v>36</v>
      </c>
      <c r="D21" s="40">
        <v>0.7597222222222223</v>
      </c>
      <c r="E21" s="38">
        <v>0.8278240740740741</v>
      </c>
      <c r="F21" s="35"/>
      <c r="G21" s="32">
        <v>13</v>
      </c>
      <c r="H21" s="33">
        <v>5843</v>
      </c>
      <c r="I21" s="57" t="s">
        <v>35</v>
      </c>
      <c r="J21" s="36">
        <f t="shared" si="0"/>
        <v>6.8101851851851802E-2</v>
      </c>
      <c r="K21" s="38">
        <v>6.7893518518518547E-2</v>
      </c>
    </row>
    <row r="22" spans="1:14" s="11" customFormat="1" ht="26.25">
      <c r="A22" s="32">
        <v>14</v>
      </c>
      <c r="B22" s="32">
        <v>4816</v>
      </c>
      <c r="C22" s="57" t="s">
        <v>16</v>
      </c>
      <c r="D22" s="41">
        <v>0.76250000000000007</v>
      </c>
      <c r="E22" s="38">
        <v>0.82819444444444434</v>
      </c>
      <c r="F22" s="34"/>
      <c r="G22" s="32">
        <v>14</v>
      </c>
      <c r="H22" s="33">
        <v>5773</v>
      </c>
      <c r="I22" s="37" t="s">
        <v>59</v>
      </c>
      <c r="J22" s="36">
        <f t="shared" si="0"/>
        <v>6.5694444444444278E-2</v>
      </c>
      <c r="K22" s="38">
        <v>6.8055555555555536E-2</v>
      </c>
    </row>
    <row r="23" spans="1:14" s="11" customFormat="1" ht="26.25">
      <c r="A23" s="32">
        <v>15</v>
      </c>
      <c r="B23" s="32">
        <v>9310</v>
      </c>
      <c r="C23" s="57" t="s">
        <v>21</v>
      </c>
      <c r="D23" s="40">
        <v>0.7631944444444444</v>
      </c>
      <c r="E23" s="38">
        <v>0.82841435185185175</v>
      </c>
      <c r="F23" s="34"/>
      <c r="G23" s="32">
        <v>15</v>
      </c>
      <c r="H23" s="33">
        <v>5854</v>
      </c>
      <c r="I23" s="57" t="s">
        <v>36</v>
      </c>
      <c r="J23" s="36">
        <f t="shared" si="0"/>
        <v>6.5219907407407351E-2</v>
      </c>
      <c r="K23" s="38">
        <v>6.8101851851851802E-2</v>
      </c>
    </row>
    <row r="24" spans="1:14" s="11" customFormat="1" ht="26.25">
      <c r="A24" s="32">
        <v>16</v>
      </c>
      <c r="B24" s="33">
        <v>9427</v>
      </c>
      <c r="C24" s="37" t="s">
        <v>77</v>
      </c>
      <c r="D24" s="36">
        <v>0.76041666666666663</v>
      </c>
      <c r="E24" s="38">
        <v>0.82890046296296294</v>
      </c>
      <c r="F24" s="34"/>
      <c r="G24" s="32">
        <v>16</v>
      </c>
      <c r="H24" s="33">
        <v>5416</v>
      </c>
      <c r="I24" s="57" t="s">
        <v>71</v>
      </c>
      <c r="J24" s="36">
        <f t="shared" si="0"/>
        <v>6.8483796296296306E-2</v>
      </c>
      <c r="K24" s="38">
        <v>6.843750000000004E-2</v>
      </c>
    </row>
    <row r="25" spans="1:14" s="11" customFormat="1" ht="26.25">
      <c r="A25" s="32">
        <v>17</v>
      </c>
      <c r="B25" s="33">
        <v>4521</v>
      </c>
      <c r="C25" s="57" t="s">
        <v>17</v>
      </c>
      <c r="D25" s="36">
        <v>0.75763888888888886</v>
      </c>
      <c r="E25" s="38">
        <v>0.82916666666666661</v>
      </c>
      <c r="F25" s="34"/>
      <c r="G25" s="32">
        <v>17</v>
      </c>
      <c r="H25" s="33">
        <v>9427</v>
      </c>
      <c r="I25" s="37" t="s">
        <v>77</v>
      </c>
      <c r="J25" s="36">
        <f t="shared" si="0"/>
        <v>7.1527777777777746E-2</v>
      </c>
      <c r="K25" s="38">
        <v>6.8483796296296306E-2</v>
      </c>
      <c r="L25" s="25"/>
      <c r="M25" s="25"/>
      <c r="N25" s="24"/>
    </row>
    <row r="26" spans="1:14" s="11" customFormat="1" ht="26.25">
      <c r="A26" s="32">
        <v>18</v>
      </c>
      <c r="B26" s="33">
        <v>3471</v>
      </c>
      <c r="C26" s="37" t="s">
        <v>24</v>
      </c>
      <c r="D26" s="36">
        <v>0.75</v>
      </c>
      <c r="E26" s="38">
        <v>0.83089120370370362</v>
      </c>
      <c r="F26" s="39"/>
      <c r="G26" s="32">
        <v>18</v>
      </c>
      <c r="H26" s="33">
        <v>2768</v>
      </c>
      <c r="I26" s="57" t="s">
        <v>57</v>
      </c>
      <c r="J26" s="36">
        <f t="shared" si="0"/>
        <v>8.0891203703703618E-2</v>
      </c>
      <c r="K26" s="38">
        <v>6.8587962962962989E-2</v>
      </c>
      <c r="L26" s="25"/>
      <c r="M26" s="25"/>
    </row>
    <row r="27" spans="1:14" ht="26.25" customHeight="1">
      <c r="A27" s="32">
        <v>19</v>
      </c>
      <c r="B27" s="33">
        <v>4465</v>
      </c>
      <c r="C27" s="57" t="s">
        <v>38</v>
      </c>
      <c r="D27" s="36">
        <v>0.7680555555555556</v>
      </c>
      <c r="E27" s="38">
        <v>0.83097222222222233</v>
      </c>
      <c r="F27" s="35"/>
      <c r="G27" s="32">
        <v>19</v>
      </c>
      <c r="H27" s="33">
        <v>8873</v>
      </c>
      <c r="I27" s="58" t="s">
        <v>1</v>
      </c>
      <c r="J27" s="36">
        <f t="shared" si="0"/>
        <v>6.2916666666666732E-2</v>
      </c>
      <c r="K27" s="38">
        <v>7.0127314814814823E-2</v>
      </c>
    </row>
    <row r="28" spans="1:14" ht="26.25" customHeight="1">
      <c r="A28" s="32">
        <v>20</v>
      </c>
      <c r="B28" s="33">
        <v>1962</v>
      </c>
      <c r="C28" s="58" t="s">
        <v>2</v>
      </c>
      <c r="D28" s="41">
        <v>0.75347222222222221</v>
      </c>
      <c r="E28" s="38">
        <v>0.83185185185185195</v>
      </c>
      <c r="F28" s="35"/>
      <c r="G28" s="32">
        <v>20</v>
      </c>
      <c r="H28" s="33">
        <v>5756</v>
      </c>
      <c r="I28" s="37" t="s">
        <v>9</v>
      </c>
      <c r="J28" s="36">
        <f t="shared" si="0"/>
        <v>7.8379629629629743E-2</v>
      </c>
      <c r="K28" s="38">
        <v>7.1365740740740757E-2</v>
      </c>
    </row>
    <row r="29" spans="1:14" ht="26.25" customHeight="1">
      <c r="A29" s="32">
        <v>21</v>
      </c>
      <c r="B29" s="33">
        <v>8873</v>
      </c>
      <c r="C29" s="58" t="s">
        <v>1</v>
      </c>
      <c r="D29" s="40">
        <v>0.76180555555555562</v>
      </c>
      <c r="E29" s="38">
        <v>0.83193287037037045</v>
      </c>
      <c r="F29" s="35"/>
      <c r="G29" s="32">
        <v>21</v>
      </c>
      <c r="H29" s="33">
        <v>4521</v>
      </c>
      <c r="I29" s="57" t="s">
        <v>17</v>
      </c>
      <c r="J29" s="36">
        <f t="shared" si="0"/>
        <v>7.0127314814814823E-2</v>
      </c>
      <c r="K29" s="38">
        <v>7.1527777777777746E-2</v>
      </c>
    </row>
    <row r="30" spans="1:14" ht="26.25" customHeight="1">
      <c r="A30" s="32">
        <v>22</v>
      </c>
      <c r="B30" s="33">
        <v>5034</v>
      </c>
      <c r="C30" s="57" t="s">
        <v>19</v>
      </c>
      <c r="D30" s="41">
        <v>0.76041666666666663</v>
      </c>
      <c r="E30" s="38">
        <v>0.83195601851851853</v>
      </c>
      <c r="F30" s="35"/>
      <c r="G30" s="32">
        <v>22</v>
      </c>
      <c r="H30" s="33">
        <v>5034</v>
      </c>
      <c r="I30" s="57" t="s">
        <v>19</v>
      </c>
      <c r="J30" s="36">
        <f t="shared" si="0"/>
        <v>7.1539351851851896E-2</v>
      </c>
      <c r="K30" s="38">
        <v>7.1539351851851896E-2</v>
      </c>
    </row>
    <row r="31" spans="1:14" ht="26.25" customHeight="1">
      <c r="A31" s="32">
        <v>23</v>
      </c>
      <c r="B31" s="33">
        <v>5416</v>
      </c>
      <c r="C31" s="57" t="s">
        <v>71</v>
      </c>
      <c r="D31" s="36">
        <v>0.76388888888888884</v>
      </c>
      <c r="E31" s="38">
        <v>0.83232638888888888</v>
      </c>
      <c r="F31" s="39"/>
      <c r="G31" s="32">
        <v>23</v>
      </c>
      <c r="H31" s="32">
        <v>5603</v>
      </c>
      <c r="I31" s="57" t="s">
        <v>50</v>
      </c>
      <c r="J31" s="36">
        <f t="shared" si="0"/>
        <v>6.843750000000004E-2</v>
      </c>
      <c r="K31" s="38">
        <v>7.7638888888888924E-2</v>
      </c>
    </row>
    <row r="32" spans="1:14" ht="26.25" customHeight="1">
      <c r="A32" s="32">
        <v>24</v>
      </c>
      <c r="B32" s="33">
        <v>5756</v>
      </c>
      <c r="C32" s="37" t="s">
        <v>9</v>
      </c>
      <c r="D32" s="36">
        <v>0.76111111111111107</v>
      </c>
      <c r="E32" s="38">
        <v>0.83247685185185183</v>
      </c>
      <c r="F32" s="35"/>
      <c r="G32" s="32">
        <v>24</v>
      </c>
      <c r="H32" s="33">
        <v>1962</v>
      </c>
      <c r="I32" s="58" t="s">
        <v>2</v>
      </c>
      <c r="J32" s="36">
        <f t="shared" si="0"/>
        <v>7.1365740740740757E-2</v>
      </c>
      <c r="K32" s="38">
        <v>7.8379629629629743E-2</v>
      </c>
    </row>
    <row r="33" spans="1:15" ht="26.25" customHeight="1">
      <c r="A33" s="32">
        <v>25</v>
      </c>
      <c r="B33" s="33">
        <v>3279</v>
      </c>
      <c r="C33" s="57" t="s">
        <v>40</v>
      </c>
      <c r="D33" s="36">
        <v>0.75347222222222221</v>
      </c>
      <c r="E33" s="38">
        <v>0.83256944444444436</v>
      </c>
      <c r="F33" s="34"/>
      <c r="G33" s="32">
        <v>25</v>
      </c>
      <c r="H33" s="33">
        <v>3279</v>
      </c>
      <c r="I33" s="57" t="s">
        <v>40</v>
      </c>
      <c r="J33" s="36">
        <f t="shared" si="0"/>
        <v>7.9097222222222152E-2</v>
      </c>
      <c r="K33" s="38">
        <v>7.9097222222222152E-2</v>
      </c>
    </row>
    <row r="34" spans="1:15" ht="26.25" customHeight="1">
      <c r="A34" s="32">
        <v>26</v>
      </c>
      <c r="B34" s="32">
        <v>5603</v>
      </c>
      <c r="C34" s="57" t="s">
        <v>50</v>
      </c>
      <c r="D34" s="41">
        <v>0.75555555555555554</v>
      </c>
      <c r="E34" s="38">
        <v>0.83319444444444446</v>
      </c>
      <c r="F34" s="32"/>
      <c r="G34" s="32">
        <v>26</v>
      </c>
      <c r="H34" s="33">
        <v>3471</v>
      </c>
      <c r="I34" s="37" t="s">
        <v>24</v>
      </c>
      <c r="J34" s="36">
        <f t="shared" si="0"/>
        <v>7.7638888888888924E-2</v>
      </c>
      <c r="K34" s="38">
        <v>8.0891203703703618E-2</v>
      </c>
    </row>
    <row r="35" spans="1:15" ht="26.25" customHeight="1">
      <c r="A35" s="32">
        <v>27</v>
      </c>
      <c r="B35" s="33">
        <v>5205</v>
      </c>
      <c r="C35" s="57" t="s">
        <v>23</v>
      </c>
      <c r="D35" s="36">
        <v>0.75624999999999998</v>
      </c>
      <c r="E35" s="38" t="s">
        <v>44</v>
      </c>
      <c r="F35" s="32"/>
      <c r="G35" s="32"/>
      <c r="H35" s="32"/>
      <c r="I35" s="32"/>
      <c r="J35" s="32"/>
      <c r="K35" s="37"/>
    </row>
    <row r="36" spans="1:15" ht="26.25" customHeight="1">
      <c r="A36" s="32">
        <v>28</v>
      </c>
      <c r="B36" s="33">
        <v>6426</v>
      </c>
      <c r="C36" s="57" t="s">
        <v>12</v>
      </c>
      <c r="D36" s="36">
        <v>0.75694444444444453</v>
      </c>
      <c r="E36" s="38" t="s">
        <v>44</v>
      </c>
      <c r="F36" s="32"/>
      <c r="G36" s="32"/>
      <c r="H36" s="32"/>
      <c r="I36" s="32"/>
      <c r="J36" s="32"/>
      <c r="K36" s="37"/>
    </row>
    <row r="37" spans="1:15" ht="26.25" customHeight="1">
      <c r="A37" s="32">
        <v>29</v>
      </c>
      <c r="B37" s="33">
        <v>3872</v>
      </c>
      <c r="C37" s="57" t="s">
        <v>48</v>
      </c>
      <c r="D37" s="41">
        <v>0.75208333333333333</v>
      </c>
      <c r="E37" s="38" t="s">
        <v>44</v>
      </c>
      <c r="F37" s="32"/>
      <c r="G37" s="32"/>
      <c r="H37" s="32"/>
      <c r="I37" s="32"/>
      <c r="J37" s="32"/>
      <c r="K37" s="37"/>
    </row>
    <row r="38" spans="1:15" ht="26.25" customHeight="1">
      <c r="A38" s="32">
        <v>30</v>
      </c>
      <c r="B38" s="33">
        <v>4069</v>
      </c>
      <c r="C38" s="57" t="s">
        <v>46</v>
      </c>
      <c r="D38" s="40">
        <v>0.75069444444444444</v>
      </c>
      <c r="E38" s="38" t="s">
        <v>44</v>
      </c>
      <c r="F38" s="32"/>
      <c r="G38" s="32"/>
      <c r="H38" s="32"/>
      <c r="I38" s="32"/>
      <c r="J38" s="32"/>
      <c r="K38" s="37"/>
    </row>
    <row r="39" spans="1:15" ht="26.25" customHeight="1">
      <c r="A39" s="32">
        <v>31</v>
      </c>
      <c r="B39" s="33">
        <v>4725</v>
      </c>
      <c r="C39" s="37" t="s">
        <v>31</v>
      </c>
      <c r="D39" s="36">
        <v>0.75486111111111109</v>
      </c>
      <c r="E39" s="38" t="s">
        <v>44</v>
      </c>
      <c r="F39" s="32"/>
      <c r="G39" s="32"/>
      <c r="H39" s="32"/>
      <c r="I39" s="32"/>
      <c r="J39" s="32"/>
      <c r="K39" s="37"/>
    </row>
    <row r="40" spans="1:15" ht="26.25" customHeight="1">
      <c r="A40" s="32">
        <v>32</v>
      </c>
      <c r="B40" s="33">
        <v>9462</v>
      </c>
      <c r="C40" s="57" t="s">
        <v>20</v>
      </c>
      <c r="D40" s="36">
        <v>0.76597222222222217</v>
      </c>
      <c r="E40" s="38" t="s">
        <v>51</v>
      </c>
    </row>
    <row r="41" spans="1:15" ht="26.25" customHeight="1"/>
    <row r="42" spans="1:15">
      <c r="D42" s="6" t="s">
        <v>75</v>
      </c>
    </row>
    <row r="43" spans="1:15">
      <c r="O43" s="6" t="s">
        <v>80</v>
      </c>
    </row>
  </sheetData>
  <sortState ref="H9:K34">
    <sortCondition ref="K9:K34"/>
  </sortState>
  <conditionalFormatting sqref="B13:C15 H13:I15">
    <cfRule type="cellIs" dxfId="10" priority="1" operator="equal">
      <formula>$R$8</formula>
    </cfRule>
  </conditionalFormatting>
  <pageMargins left="0.11811023622047245" right="0.11811023622047245" top="0.19685039370078741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Series Results 4</vt:lpstr>
      <vt:lpstr>Div 1 </vt:lpstr>
      <vt:lpstr>'Div 1 '!Print_Area</vt:lpstr>
      <vt:lpstr>'Series Results 4'!Print_Area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WBCSailing</dc:creator>
  <cp:lastModifiedBy>Owner</cp:lastModifiedBy>
  <cp:lastPrinted>2018-01-16T09:10:03Z</cp:lastPrinted>
  <dcterms:created xsi:type="dcterms:W3CDTF">2012-09-14T09:50:04Z</dcterms:created>
  <dcterms:modified xsi:type="dcterms:W3CDTF">2018-01-16T09:12:20Z</dcterms:modified>
</cp:coreProperties>
</file>